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Zápis o utkání" sheetId="1" r:id="rId1"/>
    <sheet name="List1" sheetId="2" r:id="rId2"/>
  </sheets>
  <definedNames>
    <definedName name="_xlnm.Print_Area" localSheetId="0">'Zápis o utkání'!$A$1:$S$66</definedName>
    <definedName name="výmaz">'Zápis o utkání'!$D$8:$F$11,'Zápis o utkání'!$D$13:$F$16,'Zápis o utkání'!$D$18:$F$21,'Zápis o utkání'!$D$23:$F$26,'Zápis o utkání'!$D$28:$F$31,'Zápis o utkání'!$D$33:$F$36,'Zápis o utkání'!$N$8:$P$11,'Zápis o utkání'!$N$13:$P$16,'Zápis o utkání'!$N$18:$P$21,'Zápis o utkání'!$N$23:$P$26,'Zápis o utkání'!$N$28:$P$31,'Zápis o utkání'!$N$33:$P$36,'Zápis o utkání'!$A$8:$B$37,'Zápis o utkání'!$K$8:$L$37</definedName>
  </definedNames>
  <calcPr fullCalcOnLoad="1"/>
</workbook>
</file>

<file path=xl/comments1.xml><?xml version="1.0" encoding="utf-8"?>
<comments xmlns="http://schemas.openxmlformats.org/spreadsheetml/2006/main">
  <authors>
    <author>Josef Kučera</author>
  </authors>
  <commentLis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comments2.xml><?xml version="1.0" encoding="utf-8"?>
<comments xmlns="http://schemas.openxmlformats.org/spreadsheetml/2006/main">
  <authors>
    <author>Josef Kučera</author>
  </authors>
  <commentList>
    <comment ref="A1" authorId="0">
      <text>
        <r>
          <rPr>
            <b/>
            <sz val="11"/>
            <rFont val="Tahoma"/>
            <family val="2"/>
          </rPr>
          <t>PŘÍJMENÍ</t>
        </r>
      </text>
    </comment>
    <comment ref="A3" authorId="0">
      <text>
        <r>
          <rPr>
            <b/>
            <sz val="11"/>
            <rFont val="Tahoma"/>
            <family val="2"/>
          </rPr>
          <t>JMÉNO</t>
        </r>
      </text>
    </comment>
    <comment ref="A5" authorId="0">
      <text>
        <r>
          <rPr>
            <b/>
            <sz val="11"/>
            <rFont val="Tahoma"/>
            <family val="2"/>
          </rPr>
          <t>REG.ČÍSLO</t>
        </r>
      </text>
    </comment>
    <comment ref="A6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REG.ČÍSLO</t>
        </r>
      </text>
    </comment>
    <comment ref="A11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REG.ČÍSLO</t>
        </r>
      </text>
    </comment>
    <comment ref="A16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REG.ČÍSLO</t>
        </r>
      </text>
    </comment>
    <comment ref="A21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REG.ČÍSLO</t>
        </r>
      </text>
    </comment>
    <comment ref="A26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sharedStrings.xml><?xml version="1.0" encoding="utf-8"?>
<sst xmlns="http://schemas.openxmlformats.org/spreadsheetml/2006/main" count="173" uniqueCount="122">
  <si>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</si>
  <si>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</si>
  <si>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</si>
  <si>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</si>
  <si>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</si>
  <si>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</si>
  <si>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</si>
  <si>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</si>
  <si>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</si>
  <si>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</si>
  <si>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</si>
  <si>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</si>
  <si>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</si>
  <si>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</si>
  <si>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</si>
  <si>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</si>
  <si>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</si>
  <si>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</si>
  <si>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</si>
  <si>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</si>
  <si>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</si>
  <si>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</si>
  <si>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</si>
  <si>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</si>
  <si>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</si>
  <si>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</si>
  <si>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</si>
  <si>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</si>
  <si>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17:30</t>
  </si>
  <si>
    <t>Vedoucí družstva         Jméno:</t>
  </si>
  <si>
    <t>Podpis:</t>
  </si>
  <si>
    <t>Rozhodčí</t>
  </si>
  <si>
    <t>Jméno:</t>
  </si>
  <si>
    <t>Číslo průkazu:</t>
  </si>
  <si>
    <t>Střídající hráč</t>
  </si>
  <si>
    <t>Střídaný hráč</t>
  </si>
  <si>
    <t>Jméno</t>
  </si>
  <si>
    <t>Reg.č.</t>
  </si>
  <si>
    <t>Pražský kuželkářský svaz</t>
  </si>
  <si>
    <t>17:00</t>
  </si>
  <si>
    <t>18:00</t>
  </si>
  <si>
    <t>17:15</t>
  </si>
  <si>
    <t>17:45</t>
  </si>
  <si>
    <t>18:15</t>
  </si>
  <si>
    <t>18:30</t>
  </si>
  <si>
    <t>18:45</t>
  </si>
  <si>
    <t>19:00</t>
  </si>
  <si>
    <t>19:15</t>
  </si>
  <si>
    <t>19:30</t>
  </si>
  <si>
    <t>19:45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</si>
  <si>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</si>
  <si>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</si>
  <si>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</si>
  <si>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</si>
  <si>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</si>
  <si>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</si>
  <si>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</si>
  <si>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</si>
  <si>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</si>
  <si>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</si>
  <si>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</si>
  <si>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</si>
  <si>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</si>
  <si>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 xml:space="preserve">Zah. město  </t>
  </si>
  <si>
    <t xml:space="preserve">Kobylisy   </t>
  </si>
  <si>
    <t xml:space="preserve">Meteor     </t>
  </si>
  <si>
    <t>Hloubětín</t>
  </si>
  <si>
    <t>Radotín</t>
  </si>
  <si>
    <t>Od hodu</t>
  </si>
  <si>
    <t>Braník 5/6</t>
  </si>
  <si>
    <t>Rudná</t>
  </si>
  <si>
    <t>vedoucí družstev</t>
  </si>
  <si>
    <t xml:space="preserve"> </t>
  </si>
  <si>
    <t>TJ Astra ZM "C"</t>
  </si>
  <si>
    <t>SK Meteor Praha "E"</t>
  </si>
  <si>
    <t>PSK Union Praha "E"</t>
  </si>
  <si>
    <t>PSK Union Praha "F"</t>
  </si>
  <si>
    <t xml:space="preserve">TJ Zentiva Praha </t>
  </si>
  <si>
    <t>KK DP Praha "D"</t>
  </si>
  <si>
    <t>TJ S. Admira Kobylisy "D"</t>
  </si>
  <si>
    <t>Žižkov 1/4</t>
  </si>
  <si>
    <t>Union 1/4</t>
  </si>
  <si>
    <t>Braník 1/4</t>
  </si>
  <si>
    <t xml:space="preserve">Union 3/4 </t>
  </si>
  <si>
    <t>KK Konstruktiva "F"</t>
  </si>
  <si>
    <t>SK Meteor Praha "D"</t>
  </si>
  <si>
    <t>V.Popovice</t>
  </si>
  <si>
    <t>SC Radotín "B"</t>
  </si>
  <si>
    <t>TJ Sokol Rudná "D"</t>
  </si>
  <si>
    <t>SK Žižkov Praha "D"</t>
  </si>
  <si>
    <t>SK Uhelné sklady "D"</t>
  </si>
  <si>
    <t>Zvon</t>
  </si>
  <si>
    <t>SK Rapid Praha "B"</t>
  </si>
  <si>
    <t>Žižkov 3/4</t>
  </si>
  <si>
    <t>KK DP Praha "C"</t>
  </si>
  <si>
    <t>TJ Astra ZM "B"</t>
  </si>
  <si>
    <t>Žižkov 1/2</t>
  </si>
  <si>
    <t>Kudweis</t>
  </si>
  <si>
    <t>Tomáš</t>
  </si>
  <si>
    <t>Kozdera</t>
  </si>
  <si>
    <t>Martin</t>
  </si>
  <si>
    <t>Kostelecký</t>
  </si>
  <si>
    <t>Vojtěch</t>
  </si>
  <si>
    <t>Hlavatá</t>
  </si>
  <si>
    <t>Lucie</t>
  </si>
  <si>
    <t>Šimůnek</t>
  </si>
  <si>
    <t>Radovan</t>
  </si>
  <si>
    <t>Sedlák</t>
  </si>
  <si>
    <t>Marek</t>
  </si>
  <si>
    <t>Smetana</t>
  </si>
  <si>
    <t>Fojt</t>
  </si>
  <si>
    <t>Fojtová</t>
  </si>
  <si>
    <t>Bohumil</t>
  </si>
  <si>
    <t>Jana</t>
  </si>
  <si>
    <t>Jetmar</t>
  </si>
  <si>
    <t>Jakub</t>
  </si>
  <si>
    <t>Grulichová</t>
  </si>
  <si>
    <t>Martincová</t>
  </si>
  <si>
    <t>Zuzana</t>
  </si>
  <si>
    <t>Miroslava</t>
  </si>
  <si>
    <t>Petra</t>
  </si>
  <si>
    <t>Edlmannová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</si>
</sst>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thin"/>
    </border>
    <border>
      <left/>
      <right style="hair"/>
      <top style="medium"/>
      <bottom style="hair"/>
    </border>
    <border>
      <left/>
      <right style="hair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medium"/>
      <right style="medium"/>
      <top style="medium"/>
      <bottom style="double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thin"/>
      <top style="thin"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hair"/>
      <right style="thin"/>
      <top style="medium"/>
      <bottom style="hair"/>
    </border>
    <border>
      <left/>
      <right/>
      <top/>
      <bottom style="double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/>
      <top style="thin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hair"/>
    </border>
    <border>
      <left/>
      <right/>
      <top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thin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5" fillId="25" borderId="8" applyFont="0" applyBorder="0" applyAlignment="0" applyProtection="0"/>
    <xf numFmtId="0" fontId="42" fillId="0" borderId="0" applyNumberFormat="0" applyFill="0" applyBorder="0" applyAlignment="0" applyProtection="0"/>
    <xf numFmtId="0" fontId="43" fillId="26" borderId="9" applyNumberFormat="0" applyAlignment="0" applyProtection="0"/>
    <xf numFmtId="0" fontId="44" fillId="27" borderId="9" applyNumberFormat="0" applyAlignment="0" applyProtection="0"/>
    <xf numFmtId="0" fontId="45" fillId="27" borderId="10" applyNumberFormat="0" applyAlignment="0" applyProtection="0"/>
    <xf numFmtId="0" fontId="4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4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/>
      <protection hidden="1"/>
    </xf>
    <xf numFmtId="0" fontId="10" fillId="0" borderId="0" xfId="0" applyFont="1" applyBorder="1" applyAlignment="1" applyProtection="1">
      <alignment horizontal="left" indent="1"/>
      <protection hidden="1"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2" fillId="0" borderId="15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16" xfId="0" applyFont="1" applyBorder="1" applyAlignment="1" applyProtection="1">
      <alignment horizontal="left" indent="1"/>
      <protection hidden="1"/>
    </xf>
    <xf numFmtId="0" fontId="4" fillId="0" borderId="15" xfId="0" applyFont="1" applyBorder="1" applyAlignment="1" applyProtection="1">
      <alignment horizontal="left" indent="1"/>
      <protection hidden="1"/>
    </xf>
    <xf numFmtId="165" fontId="4" fillId="0" borderId="17" xfId="0" applyNumberFormat="1" applyFont="1" applyBorder="1" applyAlignment="1" applyProtection="1">
      <alignment horizontal="center" vertical="center"/>
      <protection hidden="1" locked="0"/>
    </xf>
    <xf numFmtId="164" fontId="12" fillId="0" borderId="18" xfId="0" applyNumberFormat="1" applyFont="1" applyBorder="1" applyAlignment="1" applyProtection="1">
      <alignment horizontal="center" vertical="center"/>
      <protection hidden="1" locked="0"/>
    </xf>
    <xf numFmtId="165" fontId="4" fillId="0" borderId="18" xfId="0" applyNumberFormat="1" applyFont="1" applyBorder="1" applyAlignment="1" applyProtection="1">
      <alignment horizontal="center" vertical="center"/>
      <protection hidden="1" locked="0"/>
    </xf>
    <xf numFmtId="164" fontId="12" fillId="0" borderId="19" xfId="0" applyNumberFormat="1" applyFont="1" applyBorder="1" applyAlignment="1" applyProtection="1">
      <alignment horizontal="center" vertical="center"/>
      <protection hidden="1" locked="0"/>
    </xf>
    <xf numFmtId="0" fontId="0" fillId="0" borderId="20" xfId="0" applyBorder="1" applyAlignment="1" applyProtection="1">
      <alignment horizontal="left" indent="1"/>
      <protection hidden="1"/>
    </xf>
    <xf numFmtId="0" fontId="0" fillId="0" borderId="21" xfId="0" applyBorder="1" applyAlignment="1" applyProtection="1">
      <alignment horizontal="left" wrapText="1" indent="1"/>
      <protection hidden="1"/>
    </xf>
    <xf numFmtId="0" fontId="0" fillId="0" borderId="22" xfId="0" applyBorder="1" applyAlignment="1" applyProtection="1">
      <alignment horizontal="left" wrapText="1" indent="1"/>
      <protection hidden="1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4" fillId="35" borderId="27" xfId="0" applyFont="1" applyFill="1" applyBorder="1" applyAlignment="1">
      <alignment horizontal="center" vertical="center"/>
    </xf>
    <xf numFmtId="0" fontId="11" fillId="35" borderId="28" xfId="0" applyFont="1" applyFill="1" applyBorder="1" applyAlignment="1">
      <alignment horizontal="center" vertical="center"/>
    </xf>
    <xf numFmtId="0" fontId="11" fillId="35" borderId="29" xfId="0" applyFont="1" applyFill="1" applyBorder="1" applyAlignment="1">
      <alignment horizontal="center" vertical="center"/>
    </xf>
    <xf numFmtId="0" fontId="11" fillId="35" borderId="30" xfId="0" applyFont="1" applyFill="1" applyBorder="1" applyAlignment="1">
      <alignment horizontal="center" vertical="center"/>
    </xf>
    <xf numFmtId="0" fontId="11" fillId="35" borderId="31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6" fillId="0" borderId="34" xfId="0" applyFont="1" applyBorder="1" applyAlignment="1">
      <alignment horizontal="right" vertical="center"/>
    </xf>
    <xf numFmtId="0" fontId="11" fillId="34" borderId="35" xfId="0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0" fontId="11" fillId="34" borderId="37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9" fillId="34" borderId="32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39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 vertical="top"/>
    </xf>
    <xf numFmtId="0" fontId="6" fillId="34" borderId="44" xfId="0" applyFont="1" applyFill="1" applyBorder="1" applyAlignment="1">
      <alignment horizontal="center" vertical="center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34" borderId="47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34" borderId="50" xfId="0" applyFont="1" applyFill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top" indent="1"/>
    </xf>
    <xf numFmtId="0" fontId="0" fillId="0" borderId="52" xfId="0" applyFill="1" applyBorder="1" applyAlignment="1">
      <alignment vertical="center"/>
    </xf>
    <xf numFmtId="0" fontId="9" fillId="35" borderId="53" xfId="0" applyFont="1" applyFill="1" applyBorder="1" applyAlignment="1">
      <alignment horizontal="center" vertical="center"/>
    </xf>
    <xf numFmtId="165" fontId="4" fillId="0" borderId="54" xfId="0" applyNumberFormat="1" applyFont="1" applyBorder="1" applyAlignment="1" applyProtection="1">
      <alignment horizontal="center" vertical="center"/>
      <protection hidden="1" locked="0"/>
    </xf>
    <xf numFmtId="164" fontId="12" fillId="0" borderId="55" xfId="0" applyNumberFormat="1" applyFont="1" applyBorder="1" applyAlignment="1" applyProtection="1">
      <alignment horizontal="center" vertical="center"/>
      <protection hidden="1" locked="0"/>
    </xf>
    <xf numFmtId="165" fontId="4" fillId="0" borderId="55" xfId="0" applyNumberFormat="1" applyFont="1" applyBorder="1" applyAlignment="1" applyProtection="1">
      <alignment horizontal="center" vertical="center"/>
      <protection hidden="1" locked="0"/>
    </xf>
    <xf numFmtId="164" fontId="12" fillId="0" borderId="56" xfId="0" applyNumberFormat="1" applyFont="1" applyBorder="1" applyAlignment="1" applyProtection="1">
      <alignment horizontal="center" vertical="center"/>
      <protection hidden="1" locked="0"/>
    </xf>
    <xf numFmtId="0" fontId="4" fillId="0" borderId="57" xfId="0" applyFont="1" applyBorder="1" applyAlignment="1" applyProtection="1">
      <alignment horizontal="left" indent="1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4" fillId="0" borderId="26" xfId="0" applyFont="1" applyBorder="1" applyAlignment="1" applyProtection="1">
      <alignment horizontal="left" indent="1"/>
      <protection hidden="1"/>
    </xf>
    <xf numFmtId="0" fontId="4" fillId="0" borderId="59" xfId="0" applyFont="1" applyBorder="1" applyAlignment="1" applyProtection="1">
      <alignment horizontal="left" indent="1"/>
      <protection hidden="1"/>
    </xf>
    <xf numFmtId="0" fontId="4" fillId="0" borderId="60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61" xfId="0" applyFont="1" applyBorder="1" applyAlignment="1" applyProtection="1">
      <alignment horizontal="center"/>
      <protection hidden="1"/>
    </xf>
    <xf numFmtId="0" fontId="4" fillId="0" borderId="62" xfId="0" applyFont="1" applyBorder="1" applyAlignment="1" applyProtection="1">
      <alignment horizontal="left" indent="1"/>
      <protection hidden="1"/>
    </xf>
    <xf numFmtId="0" fontId="0" fillId="0" borderId="21" xfId="0" applyBorder="1" applyAlignment="1" applyProtection="1">
      <alignment/>
      <protection hidden="1"/>
    </xf>
    <xf numFmtId="0" fontId="4" fillId="0" borderId="21" xfId="0" applyFont="1" applyBorder="1" applyAlignment="1" applyProtection="1">
      <alignment horizontal="left" indent="1"/>
      <protection hidden="1"/>
    </xf>
    <xf numFmtId="0" fontId="4" fillId="0" borderId="21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4" fillId="0" borderId="26" xfId="0" applyFont="1" applyBorder="1" applyAlignment="1">
      <alignment horizontal="center"/>
    </xf>
    <xf numFmtId="0" fontId="0" fillId="0" borderId="63" xfId="0" applyBorder="1" applyAlignment="1" applyProtection="1">
      <alignment horizontal="left" indent="1"/>
      <protection locked="0"/>
    </xf>
    <xf numFmtId="0" fontId="0" fillId="0" borderId="25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0" fillId="0" borderId="49" xfId="0" applyBorder="1" applyAlignment="1">
      <alignment horizontal="left" indent="1"/>
    </xf>
    <xf numFmtId="0" fontId="4" fillId="0" borderId="20" xfId="0" applyFont="1" applyBorder="1" applyAlignment="1" applyProtection="1">
      <alignment horizontal="left" vertical="center" wrapText="1" indent="1"/>
      <protection locked="0"/>
    </xf>
    <xf numFmtId="0" fontId="4" fillId="0" borderId="21" xfId="0" applyFont="1" applyBorder="1" applyAlignment="1" applyProtection="1">
      <alignment horizontal="left" vertical="center" wrapText="1" indent="1"/>
      <protection locked="0"/>
    </xf>
    <xf numFmtId="0" fontId="4" fillId="0" borderId="22" xfId="0" applyFont="1" applyBorder="1" applyAlignment="1" applyProtection="1">
      <alignment horizontal="left" vertical="center" wrapText="1" indent="1"/>
      <protection locked="0"/>
    </xf>
    <xf numFmtId="0" fontId="4" fillId="0" borderId="25" xfId="0" applyFont="1" applyBorder="1" applyAlignment="1">
      <alignment horizontal="left" indent="1"/>
    </xf>
    <xf numFmtId="0" fontId="4" fillId="0" borderId="26" xfId="0" applyFont="1" applyBorder="1" applyAlignment="1">
      <alignment horizontal="left" indent="1"/>
    </xf>
    <xf numFmtId="0" fontId="4" fillId="0" borderId="49" xfId="0" applyFont="1" applyBorder="1" applyAlignment="1">
      <alignment horizontal="left" indent="1"/>
    </xf>
    <xf numFmtId="0" fontId="0" fillId="0" borderId="20" xfId="0" applyBorder="1" applyAlignment="1" applyProtection="1">
      <alignment horizontal="left" vertical="center" wrapText="1" indent="1"/>
      <protection locked="0"/>
    </xf>
    <xf numFmtId="0" fontId="0" fillId="0" borderId="21" xfId="0" applyBorder="1" applyAlignment="1" applyProtection="1">
      <alignment horizontal="left" vertical="center" wrapText="1" indent="1"/>
      <protection locked="0"/>
    </xf>
    <xf numFmtId="0" fontId="0" fillId="0" borderId="22" xfId="0" applyBorder="1" applyAlignment="1" applyProtection="1">
      <alignment horizontal="left" vertical="center" wrapText="1" indent="1"/>
      <protection locked="0"/>
    </xf>
    <xf numFmtId="0" fontId="0" fillId="0" borderId="64" xfId="0" applyBorder="1" applyAlignment="1" applyProtection="1">
      <alignment/>
      <protection hidden="1" locked="0"/>
    </xf>
    <xf numFmtId="0" fontId="10" fillId="0" borderId="65" xfId="0" applyFont="1" applyFill="1" applyBorder="1" applyAlignment="1" applyProtection="1">
      <alignment horizontal="left" indent="1"/>
      <protection hidden="1" locked="0"/>
    </xf>
    <xf numFmtId="0" fontId="10" fillId="0" borderId="65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0" fillId="0" borderId="65" xfId="0" applyFill="1" applyBorder="1" applyAlignment="1" applyProtection="1">
      <alignment/>
      <protection hidden="1" locked="0"/>
    </xf>
    <xf numFmtId="0" fontId="9" fillId="34" borderId="42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/>
    </xf>
    <xf numFmtId="164" fontId="10" fillId="0" borderId="68" xfId="0" applyNumberFormat="1" applyFont="1" applyFill="1" applyBorder="1" applyAlignment="1" applyProtection="1">
      <alignment horizontal="left" vertical="center" indent="1"/>
      <protection locked="0"/>
    </xf>
    <xf numFmtId="164" fontId="0" fillId="0" borderId="69" xfId="0" applyNumberFormat="1" applyFill="1" applyBorder="1" applyAlignment="1" applyProtection="1">
      <alignment horizontal="left" vertical="center" indent="1"/>
      <protection locked="0"/>
    </xf>
    <xf numFmtId="0" fontId="5" fillId="0" borderId="15" xfId="0" applyFont="1" applyBorder="1" applyAlignment="1" applyProtection="1">
      <alignment horizontal="left" vertical="top" indent="1"/>
      <protection locked="0"/>
    </xf>
    <xf numFmtId="0" fontId="5" fillId="0" borderId="0" xfId="0" applyFont="1" applyBorder="1" applyAlignment="1" applyProtection="1">
      <alignment horizontal="left" vertical="top" indent="1"/>
      <protection locked="0"/>
    </xf>
    <xf numFmtId="0" fontId="5" fillId="0" borderId="70" xfId="0" applyFont="1" applyBorder="1" applyAlignment="1" applyProtection="1">
      <alignment horizontal="left" vertical="center" indent="1"/>
      <protection locked="0"/>
    </xf>
    <xf numFmtId="0" fontId="5" fillId="0" borderId="71" xfId="0" applyFont="1" applyBorder="1" applyAlignment="1" applyProtection="1">
      <alignment horizontal="left" vertical="center" indent="1"/>
      <protection locked="0"/>
    </xf>
    <xf numFmtId="0" fontId="5" fillId="0" borderId="72" xfId="0" applyFont="1" applyBorder="1" applyAlignment="1" applyProtection="1">
      <alignment horizontal="left" vertical="center" indent="1"/>
      <protection locked="0"/>
    </xf>
    <xf numFmtId="0" fontId="5" fillId="0" borderId="73" xfId="0" applyFont="1" applyBorder="1" applyAlignment="1" applyProtection="1">
      <alignment horizontal="left" vertical="center" indent="1"/>
      <protection locked="0"/>
    </xf>
    <xf numFmtId="0" fontId="7" fillId="35" borderId="74" xfId="0" applyFont="1" applyFill="1" applyBorder="1" applyAlignment="1" applyProtection="1">
      <alignment horizontal="left" vertical="center" indent="1"/>
      <protection locked="0"/>
    </xf>
    <xf numFmtId="0" fontId="8" fillId="35" borderId="75" xfId="0" applyFont="1" applyFill="1" applyBorder="1" applyAlignment="1" applyProtection="1">
      <alignment horizontal="left" vertical="center" indent="1"/>
      <protection locked="0"/>
    </xf>
    <xf numFmtId="0" fontId="8" fillId="35" borderId="76" xfId="0" applyFont="1" applyFill="1" applyBorder="1" applyAlignment="1" applyProtection="1">
      <alignment horizontal="left" vertical="center" indent="1"/>
      <protection locked="0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73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right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20" xfId="0" applyFont="1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5" fillId="0" borderId="25" xfId="0" applyFont="1" applyBorder="1" applyAlignment="1" applyProtection="1">
      <alignment horizontal="left" vertical="center" indent="1"/>
      <protection locked="0"/>
    </xf>
    <xf numFmtId="0" fontId="5" fillId="0" borderId="26" xfId="0" applyFont="1" applyBorder="1" applyAlignment="1" applyProtection="1">
      <alignment horizontal="left" vertical="center" indent="1"/>
      <protection locked="0"/>
    </xf>
    <xf numFmtId="14" fontId="5" fillId="0" borderId="73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78" xfId="0" applyFont="1" applyBorder="1" applyAlignment="1" applyProtection="1">
      <alignment horizontal="left" vertical="center"/>
      <protection hidden="1" locked="0"/>
    </xf>
    <xf numFmtId="0" fontId="4" fillId="0" borderId="79" xfId="0" applyFont="1" applyBorder="1" applyAlignment="1" applyProtection="1">
      <alignment horizontal="left" vertical="center"/>
      <protection hidden="1" locked="0"/>
    </xf>
    <xf numFmtId="0" fontId="4" fillId="0" borderId="73" xfId="0" applyFont="1" applyBorder="1" applyAlignment="1" applyProtection="1">
      <alignment horizontal="left" vertical="center"/>
      <protection hidden="1" locked="0"/>
    </xf>
    <xf numFmtId="0" fontId="0" fillId="0" borderId="25" xfId="0" applyFont="1" applyBorder="1" applyAlignment="1" applyProtection="1">
      <alignment horizontal="left" indent="1"/>
      <protection hidden="1"/>
    </xf>
    <xf numFmtId="0" fontId="0" fillId="0" borderId="26" xfId="0" applyFont="1" applyBorder="1" applyAlignment="1" applyProtection="1">
      <alignment horizontal="left" indent="1"/>
      <protection hidden="1"/>
    </xf>
    <xf numFmtId="0" fontId="0" fillId="0" borderId="49" xfId="0" applyFont="1" applyBorder="1" applyAlignment="1" applyProtection="1">
      <alignment horizontal="left" indent="1"/>
      <protection hidden="1"/>
    </xf>
    <xf numFmtId="14" fontId="10" fillId="0" borderId="65" xfId="0" applyNumberFormat="1" applyFont="1" applyBorder="1" applyAlignment="1" applyProtection="1">
      <alignment/>
      <protection locked="0"/>
    </xf>
    <xf numFmtId="0" fontId="10" fillId="0" borderId="65" xfId="0" applyFont="1" applyBorder="1" applyAlignment="1" applyProtection="1">
      <alignment/>
      <protection locked="0"/>
    </xf>
    <xf numFmtId="49" fontId="10" fillId="0" borderId="65" xfId="0" applyNumberFormat="1" applyFont="1" applyFill="1" applyBorder="1" applyAlignment="1" applyProtection="1">
      <alignment horizontal="center"/>
      <protection locked="0"/>
    </xf>
    <xf numFmtId="0" fontId="10" fillId="0" borderId="65" xfId="0" applyFont="1" applyFill="1" applyBorder="1" applyAlignment="1" applyProtection="1">
      <alignment horizontal="center"/>
      <protection locked="0"/>
    </xf>
    <xf numFmtId="49" fontId="10" fillId="0" borderId="64" xfId="0" applyNumberFormat="1" applyFont="1" applyFill="1" applyBorder="1" applyAlignment="1" applyProtection="1">
      <alignment horizontal="center"/>
      <protection locked="0"/>
    </xf>
    <xf numFmtId="0" fontId="10" fillId="0" borderId="64" xfId="0" applyFont="1" applyFill="1" applyBorder="1" applyAlignment="1" applyProtection="1">
      <alignment horizontal="center"/>
      <protection locked="0"/>
    </xf>
    <xf numFmtId="0" fontId="10" fillId="0" borderId="65" xfId="0" applyFont="1" applyBorder="1" applyAlignment="1" applyProtection="1">
      <alignment horizontal="left" indent="1"/>
      <protection hidden="1" locked="0"/>
    </xf>
    <xf numFmtId="0" fontId="4" fillId="0" borderId="80" xfId="0" applyFont="1" applyBorder="1" applyAlignment="1" applyProtection="1">
      <alignment horizontal="left" vertical="center"/>
      <protection hidden="1" locked="0"/>
    </xf>
    <xf numFmtId="0" fontId="4" fillId="0" borderId="81" xfId="0" applyFont="1" applyBorder="1" applyAlignment="1" applyProtection="1">
      <alignment horizontal="left" vertical="center"/>
      <protection hidden="1" locked="0"/>
    </xf>
    <xf numFmtId="0" fontId="4" fillId="0" borderId="82" xfId="0" applyFont="1" applyBorder="1" applyAlignment="1" applyProtection="1">
      <alignment horizontal="left" vertical="center"/>
      <protection hidden="1" locked="0"/>
    </xf>
    <xf numFmtId="164" fontId="10" fillId="0" borderId="83" xfId="0" applyNumberFormat="1" applyFont="1" applyFill="1" applyBorder="1" applyAlignment="1" applyProtection="1">
      <alignment horizontal="left" vertical="center" inden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tabSelected="1" zoomScalePageLayoutView="0" workbookViewId="0" topLeftCell="A1">
      <selection activeCell="A23" sqref="A23:B24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50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139" t="s">
        <v>38</v>
      </c>
      <c r="C1" s="139"/>
      <c r="D1" s="141" t="s">
        <v>0</v>
      </c>
      <c r="E1" s="141"/>
      <c r="F1" s="141"/>
      <c r="G1" s="141"/>
      <c r="H1" s="141"/>
      <c r="I1" s="141"/>
      <c r="K1" s="1" t="s">
        <v>1</v>
      </c>
      <c r="L1" s="129" t="s">
        <v>63</v>
      </c>
      <c r="M1" s="129"/>
      <c r="N1" s="129"/>
      <c r="O1" s="130" t="s">
        <v>2</v>
      </c>
      <c r="P1" s="130"/>
      <c r="Q1" s="138">
        <v>42796</v>
      </c>
      <c r="R1" s="138"/>
      <c r="S1" s="138"/>
    </row>
    <row r="2" spans="2:3" ht="9.75" customHeight="1" thickBot="1">
      <c r="B2" s="140"/>
      <c r="C2" s="140"/>
    </row>
    <row r="3" spans="1:19" ht="20.25" customHeight="1" thickBot="1">
      <c r="A3" s="74" t="s">
        <v>3</v>
      </c>
      <c r="B3" s="124" t="s">
        <v>73</v>
      </c>
      <c r="C3" s="125"/>
      <c r="D3" s="125"/>
      <c r="E3" s="125"/>
      <c r="F3" s="125"/>
      <c r="G3" s="125"/>
      <c r="H3" s="125"/>
      <c r="I3" s="126"/>
      <c r="K3" s="74" t="s">
        <v>4</v>
      </c>
      <c r="L3" s="124" t="s">
        <v>74</v>
      </c>
      <c r="M3" s="125"/>
      <c r="N3" s="125"/>
      <c r="O3" s="125"/>
      <c r="P3" s="125"/>
      <c r="Q3" s="125"/>
      <c r="R3" s="125"/>
      <c r="S3" s="126"/>
    </row>
    <row r="4" ht="5.25" customHeight="1"/>
    <row r="5" spans="1:19" ht="12.75" customHeight="1">
      <c r="A5" s="102" t="s">
        <v>5</v>
      </c>
      <c r="B5" s="97"/>
      <c r="C5" s="127" t="s">
        <v>6</v>
      </c>
      <c r="D5" s="131" t="s">
        <v>7</v>
      </c>
      <c r="E5" s="132"/>
      <c r="F5" s="132"/>
      <c r="G5" s="133"/>
      <c r="H5" s="60"/>
      <c r="I5" s="62" t="s">
        <v>8</v>
      </c>
      <c r="K5" s="102" t="s">
        <v>5</v>
      </c>
      <c r="L5" s="97"/>
      <c r="M5" s="127" t="s">
        <v>6</v>
      </c>
      <c r="N5" s="131" t="s">
        <v>7</v>
      </c>
      <c r="O5" s="132"/>
      <c r="P5" s="132"/>
      <c r="Q5" s="133"/>
      <c r="R5" s="60"/>
      <c r="S5" s="62" t="s">
        <v>8</v>
      </c>
    </row>
    <row r="6" spans="1:19" ht="12.75" customHeight="1">
      <c r="A6" s="134" t="s">
        <v>9</v>
      </c>
      <c r="B6" s="135"/>
      <c r="C6" s="128"/>
      <c r="D6" s="57" t="s">
        <v>10</v>
      </c>
      <c r="E6" s="58" t="s">
        <v>11</v>
      </c>
      <c r="F6" s="58" t="s">
        <v>12</v>
      </c>
      <c r="G6" s="59" t="s">
        <v>13</v>
      </c>
      <c r="H6" s="61"/>
      <c r="I6" s="63" t="s">
        <v>14</v>
      </c>
      <c r="K6" s="134" t="s">
        <v>9</v>
      </c>
      <c r="L6" s="135"/>
      <c r="M6" s="128"/>
      <c r="N6" s="57" t="s">
        <v>10</v>
      </c>
      <c r="O6" s="58" t="s">
        <v>11</v>
      </c>
      <c r="P6" s="58" t="s">
        <v>12</v>
      </c>
      <c r="Q6" s="59" t="s">
        <v>13</v>
      </c>
      <c r="R6" s="61"/>
      <c r="S6" s="63" t="s">
        <v>14</v>
      </c>
    </row>
    <row r="7" spans="1:12" ht="5.25" customHeight="1" thickBot="1">
      <c r="A7" s="3"/>
      <c r="B7" s="3"/>
      <c r="K7" s="3"/>
      <c r="L7" s="3"/>
    </row>
    <row r="8" spans="1:19" ht="12.75" customHeight="1">
      <c r="A8" s="120" t="s">
        <v>107</v>
      </c>
      <c r="B8" s="121"/>
      <c r="C8" s="64">
        <v>1</v>
      </c>
      <c r="D8" s="65">
        <v>141</v>
      </c>
      <c r="E8" s="66">
        <v>45</v>
      </c>
      <c r="F8" s="66">
        <v>8</v>
      </c>
      <c r="G8" s="67">
        <f>IF(ISBLANK(D8),"",D8+E8)</f>
        <v>186</v>
      </c>
      <c r="H8" s="8"/>
      <c r="I8" s="4"/>
      <c r="K8" s="136" t="s">
        <v>109</v>
      </c>
      <c r="L8" s="137"/>
      <c r="M8" s="64">
        <v>1</v>
      </c>
      <c r="N8" s="65">
        <v>132</v>
      </c>
      <c r="O8" s="66">
        <v>35</v>
      </c>
      <c r="P8" s="66">
        <v>9</v>
      </c>
      <c r="Q8" s="67">
        <f>IF(ISBLANK(N8),"",N8+O8)</f>
        <v>167</v>
      </c>
      <c r="R8" s="8"/>
      <c r="S8" s="4"/>
    </row>
    <row r="9" spans="1:19" ht="12.75" customHeight="1">
      <c r="A9" s="122"/>
      <c r="B9" s="123"/>
      <c r="C9" s="33">
        <v>2</v>
      </c>
      <c r="D9" s="11">
        <v>154</v>
      </c>
      <c r="E9" s="7">
        <v>54</v>
      </c>
      <c r="F9" s="7">
        <v>3</v>
      </c>
      <c r="G9" s="68">
        <f>IF(ISBLANK(D9),"",D9+E9)</f>
        <v>208</v>
      </c>
      <c r="H9" s="8"/>
      <c r="I9" s="4"/>
      <c r="K9" s="122"/>
      <c r="L9" s="123"/>
      <c r="M9" s="33">
        <v>2</v>
      </c>
      <c r="N9" s="11">
        <v>144</v>
      </c>
      <c r="O9" s="7">
        <v>62</v>
      </c>
      <c r="P9" s="7">
        <v>4</v>
      </c>
      <c r="Q9" s="68">
        <f>IF(ISBLANK(N9),"",N9+O9)</f>
        <v>206</v>
      </c>
      <c r="R9" s="8"/>
      <c r="S9" s="4"/>
    </row>
    <row r="10" spans="1:19" ht="9.75" customHeight="1">
      <c r="A10" s="118" t="s">
        <v>108</v>
      </c>
      <c r="B10" s="119"/>
      <c r="C10" s="34"/>
      <c r="D10" s="35"/>
      <c r="E10" s="35"/>
      <c r="F10" s="35"/>
      <c r="G10" s="69">
        <f>IF(ISBLANK(D10),"",D10+E10)</f>
      </c>
      <c r="H10" s="8"/>
      <c r="I10" s="9"/>
      <c r="K10" s="118" t="s">
        <v>100</v>
      </c>
      <c r="L10" s="119"/>
      <c r="M10" s="34"/>
      <c r="N10" s="35"/>
      <c r="O10" s="35"/>
      <c r="P10" s="35"/>
      <c r="Q10" s="69">
        <f>IF(ISBLANK(N10),"",N10+O10)</f>
      </c>
      <c r="R10" s="8"/>
      <c r="S10" s="9"/>
    </row>
    <row r="11" spans="1:19" ht="9.75" customHeight="1" thickBot="1">
      <c r="A11" s="118"/>
      <c r="B11" s="119"/>
      <c r="C11" s="36"/>
      <c r="D11" s="37"/>
      <c r="E11" s="37"/>
      <c r="F11" s="37"/>
      <c r="G11" s="70">
        <f>IF(ISBLANK(D11),"",D11+E11)</f>
      </c>
      <c r="H11" s="8"/>
      <c r="I11" s="114">
        <f>IF(ISNUMBER(G12),IF(G12&gt;Q12,2,IF(G12=Q12,1,0)),"")</f>
        <v>2</v>
      </c>
      <c r="K11" s="118"/>
      <c r="L11" s="119"/>
      <c r="M11" s="36"/>
      <c r="N11" s="37"/>
      <c r="O11" s="37"/>
      <c r="P11" s="37"/>
      <c r="Q11" s="70">
        <f>IF(ISBLANK(N11),"",N11+O11)</f>
      </c>
      <c r="R11" s="8"/>
      <c r="S11" s="114">
        <f>IF(ISNUMBER(Q12),IF(G12&lt;Q12,2,IF(G12=Q12,1,0)),"")</f>
        <v>0</v>
      </c>
    </row>
    <row r="12" spans="1:19" ht="15.75" customHeight="1" thickBot="1">
      <c r="A12" s="116">
        <v>20143</v>
      </c>
      <c r="B12" s="158"/>
      <c r="C12" s="38" t="s">
        <v>13</v>
      </c>
      <c r="D12" s="39">
        <f>IF(ISNUMBER(D8),SUM(D8:D11),"")</f>
        <v>295</v>
      </c>
      <c r="E12" s="40">
        <f>IF(ISNUMBER(E8),SUM(E8:E11),"")</f>
        <v>99</v>
      </c>
      <c r="F12" s="41">
        <f>IF(ISNUMBER(F8),SUM(F8:F11),"")</f>
        <v>11</v>
      </c>
      <c r="G12" s="42">
        <f>IF(ISNUMBER(G8),SUM(G8:G11),"")</f>
        <v>394</v>
      </c>
      <c r="H12" s="73"/>
      <c r="I12" s="115"/>
      <c r="K12" s="116">
        <v>24143</v>
      </c>
      <c r="L12" s="117"/>
      <c r="M12" s="38" t="s">
        <v>13</v>
      </c>
      <c r="N12" s="39">
        <f>IF(ISNUMBER(N8),SUM(N8:N11),"")</f>
        <v>276</v>
      </c>
      <c r="O12" s="40">
        <f>IF(ISNUMBER(O8),SUM(O8:O11),"")</f>
        <v>97</v>
      </c>
      <c r="P12" s="41">
        <f>IF(ISNUMBER(P8),SUM(P8:P11),"")</f>
        <v>13</v>
      </c>
      <c r="Q12" s="42">
        <f>IF(ISNUMBER(Q8),SUM(Q8:Q11),"")</f>
        <v>373</v>
      </c>
      <c r="R12" s="73"/>
      <c r="S12" s="115"/>
    </row>
    <row r="13" spans="1:19" ht="12.75" customHeight="1" thickTop="1">
      <c r="A13" s="120" t="s">
        <v>105</v>
      </c>
      <c r="B13" s="121"/>
      <c r="C13" s="32">
        <v>1</v>
      </c>
      <c r="D13" s="10">
        <v>138</v>
      </c>
      <c r="E13" s="6">
        <v>71</v>
      </c>
      <c r="F13" s="6">
        <v>4</v>
      </c>
      <c r="G13" s="71">
        <f>IF(ISBLANK(D13),"",D13+E13)</f>
        <v>209</v>
      </c>
      <c r="H13" s="8"/>
      <c r="I13" s="4"/>
      <c r="K13" s="120" t="s">
        <v>110</v>
      </c>
      <c r="L13" s="121"/>
      <c r="M13" s="32">
        <v>1</v>
      </c>
      <c r="N13" s="10">
        <v>132</v>
      </c>
      <c r="O13" s="6">
        <v>51</v>
      </c>
      <c r="P13" s="6">
        <v>6</v>
      </c>
      <c r="Q13" s="71">
        <f>IF(ISBLANK(N13),"",N13+O13)</f>
        <v>183</v>
      </c>
      <c r="R13" s="8"/>
      <c r="S13" s="4"/>
    </row>
    <row r="14" spans="1:19" ht="12.75" customHeight="1">
      <c r="A14" s="122"/>
      <c r="B14" s="123"/>
      <c r="C14" s="33">
        <v>2</v>
      </c>
      <c r="D14" s="11">
        <v>153</v>
      </c>
      <c r="E14" s="7">
        <v>70</v>
      </c>
      <c r="F14" s="7">
        <v>5</v>
      </c>
      <c r="G14" s="68">
        <f>IF(ISBLANK(D14),"",D14+E14)</f>
        <v>223</v>
      </c>
      <c r="H14" s="8"/>
      <c r="I14" s="4"/>
      <c r="K14" s="122"/>
      <c r="L14" s="123"/>
      <c r="M14" s="33">
        <v>2</v>
      </c>
      <c r="N14" s="11">
        <v>128</v>
      </c>
      <c r="O14" s="7">
        <v>31</v>
      </c>
      <c r="P14" s="7">
        <v>16</v>
      </c>
      <c r="Q14" s="68">
        <f>IF(ISBLANK(N14),"",N14+O14)</f>
        <v>159</v>
      </c>
      <c r="R14" s="8"/>
      <c r="S14" s="4"/>
    </row>
    <row r="15" spans="1:19" ht="9.75" customHeight="1">
      <c r="A15" s="118" t="s">
        <v>106</v>
      </c>
      <c r="B15" s="119"/>
      <c r="C15" s="34"/>
      <c r="D15" s="35"/>
      <c r="E15" s="35"/>
      <c r="F15" s="35"/>
      <c r="G15" s="69">
        <f>IF(ISBLANK(D15),"",D15+E15)</f>
      </c>
      <c r="H15" s="8"/>
      <c r="I15" s="9"/>
      <c r="K15" s="118" t="s">
        <v>112</v>
      </c>
      <c r="L15" s="119"/>
      <c r="M15" s="34"/>
      <c r="N15" s="35"/>
      <c r="O15" s="35"/>
      <c r="P15" s="35"/>
      <c r="Q15" s="69">
        <f>IF(ISBLANK(N15),"",N15+O15)</f>
      </c>
      <c r="R15" s="8"/>
      <c r="S15" s="9"/>
    </row>
    <row r="16" spans="1:19" ht="9.75" customHeight="1" thickBot="1">
      <c r="A16" s="118"/>
      <c r="B16" s="119"/>
      <c r="C16" s="36"/>
      <c r="D16" s="37"/>
      <c r="E16" s="37"/>
      <c r="F16" s="37"/>
      <c r="G16" s="72">
        <f>IF(ISBLANK(D16),"",D16+E16)</f>
      </c>
      <c r="H16" s="8"/>
      <c r="I16" s="114">
        <f>IF(ISNUMBER(G17),IF(G17&gt;Q17,2,IF(G17=Q17,1,0)),"")</f>
        <v>2</v>
      </c>
      <c r="K16" s="118"/>
      <c r="L16" s="119"/>
      <c r="M16" s="36"/>
      <c r="N16" s="37"/>
      <c r="O16" s="37"/>
      <c r="P16" s="37"/>
      <c r="Q16" s="72">
        <f>IF(ISBLANK(N16),"",N16+O16)</f>
      </c>
      <c r="R16" s="8"/>
      <c r="S16" s="114">
        <f>IF(ISNUMBER(Q17),IF(G17&lt;Q17,2,IF(G17=Q17,1,0)),"")</f>
        <v>0</v>
      </c>
    </row>
    <row r="17" spans="1:19" ht="15.75" customHeight="1" thickBot="1">
      <c r="A17" s="116">
        <v>20146</v>
      </c>
      <c r="B17" s="117"/>
      <c r="C17" s="38" t="s">
        <v>13</v>
      </c>
      <c r="D17" s="39">
        <f>IF(ISNUMBER(D13),SUM(D13:D16),"")</f>
        <v>291</v>
      </c>
      <c r="E17" s="40">
        <f>IF(ISNUMBER(E13),SUM(E13:E16),"")</f>
        <v>141</v>
      </c>
      <c r="F17" s="41">
        <f>IF(ISNUMBER(F13),SUM(F13:F16),"")</f>
        <v>9</v>
      </c>
      <c r="G17" s="42">
        <f>IF(ISNUMBER(G13),SUM(G13:G16),"")</f>
        <v>432</v>
      </c>
      <c r="H17" s="73"/>
      <c r="I17" s="115"/>
      <c r="K17" s="116">
        <v>20725</v>
      </c>
      <c r="L17" s="117"/>
      <c r="M17" s="38" t="s">
        <v>13</v>
      </c>
      <c r="N17" s="39">
        <f>IF(ISNUMBER(N13),SUM(N13:N16),"")</f>
        <v>260</v>
      </c>
      <c r="O17" s="40">
        <f>IF(ISNUMBER(O13),SUM(O13:O16),"")</f>
        <v>82</v>
      </c>
      <c r="P17" s="41">
        <f>IF(ISNUMBER(P13),SUM(P13:P16),"")</f>
        <v>22</v>
      </c>
      <c r="Q17" s="42">
        <f>IF(ISNUMBER(Q13),SUM(Q13:Q16),"")</f>
        <v>342</v>
      </c>
      <c r="R17" s="73"/>
      <c r="S17" s="115"/>
    </row>
    <row r="18" spans="1:19" ht="12.75" customHeight="1" thickTop="1">
      <c r="A18" s="120" t="s">
        <v>97</v>
      </c>
      <c r="B18" s="121"/>
      <c r="C18" s="32">
        <v>1</v>
      </c>
      <c r="D18" s="10">
        <v>122</v>
      </c>
      <c r="E18" s="6">
        <v>70</v>
      </c>
      <c r="F18" s="6">
        <v>4</v>
      </c>
      <c r="G18" s="71">
        <f>IF(ISBLANK(D18),"",D18+E18)</f>
        <v>192</v>
      </c>
      <c r="H18" s="8"/>
      <c r="I18" s="4"/>
      <c r="K18" s="120" t="s">
        <v>111</v>
      </c>
      <c r="L18" s="121"/>
      <c r="M18" s="32">
        <v>1</v>
      </c>
      <c r="N18" s="10">
        <v>124</v>
      </c>
      <c r="O18" s="6">
        <v>36</v>
      </c>
      <c r="P18" s="6">
        <v>8</v>
      </c>
      <c r="Q18" s="71">
        <f>IF(ISBLANK(N18),"",N18+O18)</f>
        <v>160</v>
      </c>
      <c r="R18" s="8"/>
      <c r="S18" s="4"/>
    </row>
    <row r="19" spans="1:19" ht="12.75" customHeight="1">
      <c r="A19" s="122"/>
      <c r="B19" s="123"/>
      <c r="C19" s="33">
        <v>2</v>
      </c>
      <c r="D19" s="11">
        <v>149</v>
      </c>
      <c r="E19" s="7">
        <v>54</v>
      </c>
      <c r="F19" s="7">
        <v>5</v>
      </c>
      <c r="G19" s="68">
        <f>IF(ISBLANK(D19),"",D19+E19)</f>
        <v>203</v>
      </c>
      <c r="H19" s="8"/>
      <c r="I19" s="4"/>
      <c r="K19" s="122"/>
      <c r="L19" s="123"/>
      <c r="M19" s="33">
        <v>2</v>
      </c>
      <c r="N19" s="11">
        <v>125</v>
      </c>
      <c r="O19" s="7">
        <v>35</v>
      </c>
      <c r="P19" s="7">
        <v>9</v>
      </c>
      <c r="Q19" s="68">
        <f>IF(ISBLANK(N19),"",N19+O19)</f>
        <v>160</v>
      </c>
      <c r="R19" s="8"/>
      <c r="S19" s="4"/>
    </row>
    <row r="20" spans="1:19" ht="9.75" customHeight="1">
      <c r="A20" s="118" t="s">
        <v>98</v>
      </c>
      <c r="B20" s="119"/>
      <c r="C20" s="34"/>
      <c r="D20" s="35"/>
      <c r="E20" s="35"/>
      <c r="F20" s="35"/>
      <c r="G20" s="69">
        <f>IF(ISBLANK(D20),"",D20+E20)</f>
      </c>
      <c r="H20" s="8"/>
      <c r="I20" s="9"/>
      <c r="K20" s="118" t="s">
        <v>113</v>
      </c>
      <c r="L20" s="119"/>
      <c r="M20" s="34"/>
      <c r="N20" s="35"/>
      <c r="O20" s="35"/>
      <c r="P20" s="35"/>
      <c r="Q20" s="69">
        <f>IF(ISBLANK(N20),"",N20+O20)</f>
      </c>
      <c r="R20" s="8"/>
      <c r="S20" s="9"/>
    </row>
    <row r="21" spans="1:19" ht="9.75" customHeight="1" thickBot="1">
      <c r="A21" s="118"/>
      <c r="B21" s="119"/>
      <c r="C21" s="36"/>
      <c r="D21" s="37"/>
      <c r="E21" s="37"/>
      <c r="F21" s="37"/>
      <c r="G21" s="72">
        <f>IF(ISBLANK(D21),"",D21+E21)</f>
      </c>
      <c r="H21" s="8"/>
      <c r="I21" s="114">
        <f>IF(ISNUMBER(G22),IF(G22&gt;Q22,2,IF(G22=Q22,1,0)),"")</f>
        <v>2</v>
      </c>
      <c r="K21" s="118"/>
      <c r="L21" s="119"/>
      <c r="M21" s="36"/>
      <c r="N21" s="37"/>
      <c r="O21" s="37"/>
      <c r="P21" s="37"/>
      <c r="Q21" s="72">
        <f>IF(ISBLANK(N21),"",N21+O21)</f>
      </c>
      <c r="R21" s="8"/>
      <c r="S21" s="114">
        <f>IF(ISNUMBER(Q22),IF(G22&lt;Q22,2,IF(G22=Q22,1,0)),"")</f>
        <v>0</v>
      </c>
    </row>
    <row r="22" spans="1:19" ht="15.75" customHeight="1" thickBot="1">
      <c r="A22" s="116">
        <v>20144</v>
      </c>
      <c r="B22" s="117"/>
      <c r="C22" s="38" t="s">
        <v>13</v>
      </c>
      <c r="D22" s="39">
        <f>IF(ISNUMBER(D18),SUM(D18:D21),"")</f>
        <v>271</v>
      </c>
      <c r="E22" s="40">
        <f>IF(ISNUMBER(E18),SUM(E18:E21),"")</f>
        <v>124</v>
      </c>
      <c r="F22" s="41">
        <f>IF(ISNUMBER(F18),SUM(F18:F21),"")</f>
        <v>9</v>
      </c>
      <c r="G22" s="42">
        <f>IF(ISNUMBER(G18),SUM(G18:G21),"")</f>
        <v>395</v>
      </c>
      <c r="H22" s="73"/>
      <c r="I22" s="115"/>
      <c r="K22" s="116">
        <v>17301</v>
      </c>
      <c r="L22" s="117"/>
      <c r="M22" s="38" t="s">
        <v>13</v>
      </c>
      <c r="N22" s="39">
        <f>IF(ISNUMBER(N18),SUM(N18:N21),"")</f>
        <v>249</v>
      </c>
      <c r="O22" s="40">
        <f>IF(ISNUMBER(O18),SUM(O18:O21),"")</f>
        <v>71</v>
      </c>
      <c r="P22" s="41">
        <f>IF(ISNUMBER(P18),SUM(P18:P21),"")</f>
        <v>17</v>
      </c>
      <c r="Q22" s="42">
        <f>IF(ISNUMBER(Q18),SUM(Q18:Q21),"")</f>
        <v>320</v>
      </c>
      <c r="R22" s="73"/>
      <c r="S22" s="115"/>
    </row>
    <row r="23" spans="1:19" ht="12.75" customHeight="1" thickTop="1">
      <c r="A23" s="120" t="s">
        <v>101</v>
      </c>
      <c r="B23" s="121"/>
      <c r="C23" s="32">
        <v>1</v>
      </c>
      <c r="D23" s="10">
        <v>120</v>
      </c>
      <c r="E23" s="6">
        <v>70</v>
      </c>
      <c r="F23" s="6">
        <v>2</v>
      </c>
      <c r="G23" s="71">
        <f>IF(ISBLANK(D23),"",D23+E23)</f>
        <v>190</v>
      </c>
      <c r="H23" s="8"/>
      <c r="I23" s="4"/>
      <c r="K23" s="120" t="s">
        <v>116</v>
      </c>
      <c r="L23" s="121"/>
      <c r="M23" s="32">
        <v>1</v>
      </c>
      <c r="N23" s="10">
        <v>126</v>
      </c>
      <c r="O23" s="6">
        <v>58</v>
      </c>
      <c r="P23" s="6">
        <v>2</v>
      </c>
      <c r="Q23" s="71">
        <f>IF(ISBLANK(N23),"",N23+O23)</f>
        <v>184</v>
      </c>
      <c r="R23" s="8"/>
      <c r="S23" s="4"/>
    </row>
    <row r="24" spans="1:19" ht="12.75" customHeight="1">
      <c r="A24" s="122"/>
      <c r="B24" s="123"/>
      <c r="C24" s="33">
        <v>2</v>
      </c>
      <c r="D24" s="11">
        <v>136</v>
      </c>
      <c r="E24" s="7">
        <v>78</v>
      </c>
      <c r="F24" s="7">
        <v>0</v>
      </c>
      <c r="G24" s="68">
        <f>IF(ISBLANK(D24),"",D24+E24)</f>
        <v>214</v>
      </c>
      <c r="H24" s="8"/>
      <c r="I24" s="4"/>
      <c r="K24" s="122"/>
      <c r="L24" s="123"/>
      <c r="M24" s="33">
        <v>2</v>
      </c>
      <c r="N24" s="11">
        <v>108</v>
      </c>
      <c r="O24" s="7">
        <v>52</v>
      </c>
      <c r="P24" s="7">
        <v>3</v>
      </c>
      <c r="Q24" s="68">
        <f>IF(ISBLANK(N24),"",N24+O24)</f>
        <v>160</v>
      </c>
      <c r="R24" s="8"/>
      <c r="S24" s="4"/>
    </row>
    <row r="25" spans="1:19" ht="9.75" customHeight="1">
      <c r="A25" s="118" t="s">
        <v>102</v>
      </c>
      <c r="B25" s="119"/>
      <c r="C25" s="34"/>
      <c r="D25" s="35"/>
      <c r="E25" s="35"/>
      <c r="F25" s="35"/>
      <c r="G25" s="69">
        <f>IF(ISBLANK(D25),"",D25+E25)</f>
      </c>
      <c r="H25" s="8"/>
      <c r="I25" s="9"/>
      <c r="K25" s="118" t="s">
        <v>120</v>
      </c>
      <c r="L25" s="119"/>
      <c r="M25" s="34"/>
      <c r="N25" s="35"/>
      <c r="O25" s="35"/>
      <c r="P25" s="35"/>
      <c r="Q25" s="69">
        <f>IF(ISBLANK(N25),"",N25+O25)</f>
      </c>
      <c r="R25" s="8"/>
      <c r="S25" s="9"/>
    </row>
    <row r="26" spans="1:19" ht="9.75" customHeight="1" thickBot="1">
      <c r="A26" s="118"/>
      <c r="B26" s="119"/>
      <c r="C26" s="36"/>
      <c r="D26" s="37"/>
      <c r="E26" s="37"/>
      <c r="F26" s="37"/>
      <c r="G26" s="72">
        <f>IF(ISBLANK(D26),"",D26+E26)</f>
      </c>
      <c r="H26" s="8"/>
      <c r="I26" s="114">
        <f>IF(ISNUMBER(G27),IF(G27&gt;Q27,2,IF(G27=Q27,1,0)),"")</f>
        <v>2</v>
      </c>
      <c r="K26" s="118"/>
      <c r="L26" s="119"/>
      <c r="M26" s="36"/>
      <c r="N26" s="37"/>
      <c r="O26" s="37"/>
      <c r="P26" s="37"/>
      <c r="Q26" s="72">
        <f>IF(ISBLANK(N26),"",N26+O26)</f>
      </c>
      <c r="R26" s="8"/>
      <c r="S26" s="114">
        <f>IF(ISNUMBER(Q27),IF(G27&lt;Q27,2,IF(G27=Q27,1,0)),"")</f>
        <v>0</v>
      </c>
    </row>
    <row r="27" spans="1:19" ht="15.75" customHeight="1" thickBot="1">
      <c r="A27" s="116">
        <v>20149</v>
      </c>
      <c r="B27" s="117"/>
      <c r="C27" s="38" t="s">
        <v>13</v>
      </c>
      <c r="D27" s="39">
        <f>IF(ISNUMBER(D23),SUM(D23:D26),"")</f>
        <v>256</v>
      </c>
      <c r="E27" s="40">
        <f>IF(ISNUMBER(E23),SUM(E23:E26),"")</f>
        <v>148</v>
      </c>
      <c r="F27" s="41">
        <f>IF(ISNUMBER(F23),SUM(F23:F26),"")</f>
        <v>2</v>
      </c>
      <c r="G27" s="42">
        <f>IF(ISNUMBER(G23),SUM(G23:G26),"")</f>
        <v>404</v>
      </c>
      <c r="H27" s="73"/>
      <c r="I27" s="115"/>
      <c r="K27" s="116">
        <v>23723</v>
      </c>
      <c r="L27" s="117"/>
      <c r="M27" s="38" t="s">
        <v>13</v>
      </c>
      <c r="N27" s="39">
        <f>IF(ISNUMBER(N23),SUM(N23:N26),"")</f>
        <v>234</v>
      </c>
      <c r="O27" s="40">
        <f>IF(ISNUMBER(O23),SUM(O23:O26),"")</f>
        <v>110</v>
      </c>
      <c r="P27" s="41">
        <f>IF(ISNUMBER(P23),SUM(P23:P26),"")</f>
        <v>5</v>
      </c>
      <c r="Q27" s="42">
        <f>IF(ISNUMBER(Q23),SUM(Q23:Q26),"")</f>
        <v>344</v>
      </c>
      <c r="R27" s="73"/>
      <c r="S27" s="115"/>
    </row>
    <row r="28" spans="1:19" ht="12.75" customHeight="1" thickTop="1">
      <c r="A28" s="120" t="s">
        <v>99</v>
      </c>
      <c r="B28" s="121"/>
      <c r="C28" s="32">
        <v>1</v>
      </c>
      <c r="D28" s="10">
        <v>140</v>
      </c>
      <c r="E28" s="6">
        <v>54</v>
      </c>
      <c r="F28" s="6">
        <v>3</v>
      </c>
      <c r="G28" s="71">
        <f>IF(ISBLANK(D28),"",D28+E28)</f>
        <v>194</v>
      </c>
      <c r="H28" s="8"/>
      <c r="I28" s="4"/>
      <c r="K28" s="120" t="s">
        <v>121</v>
      </c>
      <c r="L28" s="121"/>
      <c r="M28" s="32">
        <v>1</v>
      </c>
      <c r="N28" s="10">
        <v>145</v>
      </c>
      <c r="O28" s="6">
        <v>41</v>
      </c>
      <c r="P28" s="6">
        <v>7</v>
      </c>
      <c r="Q28" s="71">
        <f>IF(ISBLANK(N28),"",N28+O28)</f>
        <v>186</v>
      </c>
      <c r="R28" s="8"/>
      <c r="S28" s="4"/>
    </row>
    <row r="29" spans="1:19" ht="12.75" customHeight="1">
      <c r="A29" s="122"/>
      <c r="B29" s="123"/>
      <c r="C29" s="33">
        <v>2</v>
      </c>
      <c r="D29" s="11">
        <v>130</v>
      </c>
      <c r="E29" s="7">
        <v>44</v>
      </c>
      <c r="F29" s="7">
        <v>5</v>
      </c>
      <c r="G29" s="68">
        <f>IF(ISBLANK(D29),"",D29+E29)</f>
        <v>174</v>
      </c>
      <c r="H29" s="8"/>
      <c r="I29" s="4"/>
      <c r="K29" s="122"/>
      <c r="L29" s="123"/>
      <c r="M29" s="33">
        <v>2</v>
      </c>
      <c r="N29" s="11">
        <v>145</v>
      </c>
      <c r="O29" s="7">
        <v>72</v>
      </c>
      <c r="P29" s="7">
        <v>2</v>
      </c>
      <c r="Q29" s="68">
        <f>IF(ISBLANK(N29),"",N29+O29)</f>
        <v>217</v>
      </c>
      <c r="R29" s="8"/>
      <c r="S29" s="4"/>
    </row>
    <row r="30" spans="1:19" ht="9.75" customHeight="1">
      <c r="A30" s="118" t="s">
        <v>100</v>
      </c>
      <c r="B30" s="119"/>
      <c r="C30" s="34"/>
      <c r="D30" s="35"/>
      <c r="E30" s="35"/>
      <c r="F30" s="35"/>
      <c r="G30" s="69">
        <f>IF(ISBLANK(D30),"",D30+E30)</f>
      </c>
      <c r="H30" s="8"/>
      <c r="I30" s="9"/>
      <c r="K30" s="118" t="s">
        <v>118</v>
      </c>
      <c r="L30" s="119"/>
      <c r="M30" s="34"/>
      <c r="N30" s="35"/>
      <c r="O30" s="35"/>
      <c r="P30" s="35"/>
      <c r="Q30" s="69">
        <f>IF(ISBLANK(N30),"",N30+O30)</f>
      </c>
      <c r="R30" s="8"/>
      <c r="S30" s="9"/>
    </row>
    <row r="31" spans="1:19" ht="9.75" customHeight="1" thickBot="1">
      <c r="A31" s="118"/>
      <c r="B31" s="119"/>
      <c r="C31" s="36"/>
      <c r="D31" s="37"/>
      <c r="E31" s="37"/>
      <c r="F31" s="37"/>
      <c r="G31" s="72">
        <f>IF(ISBLANK(D31),"",D31+E31)</f>
      </c>
      <c r="H31" s="8"/>
      <c r="I31" s="114">
        <f>IF(ISNUMBER(G32),IF(G32&gt;Q32,2,IF(G32=Q32,1,0)),"")</f>
        <v>0</v>
      </c>
      <c r="K31" s="118"/>
      <c r="L31" s="119"/>
      <c r="M31" s="36"/>
      <c r="N31" s="37"/>
      <c r="O31" s="37"/>
      <c r="P31" s="37"/>
      <c r="Q31" s="72">
        <f>IF(ISBLANK(N31),"",N31+O31)</f>
      </c>
      <c r="R31" s="8"/>
      <c r="S31" s="114">
        <f>IF(ISNUMBER(Q32),IF(G32&lt;Q32,2,IF(G32=Q32,1,0)),"")</f>
        <v>2</v>
      </c>
    </row>
    <row r="32" spans="1:19" ht="15.75" customHeight="1" thickBot="1">
      <c r="A32" s="116">
        <v>20145</v>
      </c>
      <c r="B32" s="117"/>
      <c r="C32" s="38" t="s">
        <v>13</v>
      </c>
      <c r="D32" s="39">
        <f>IF(ISNUMBER(D28),SUM(D28:D31),"")</f>
        <v>270</v>
      </c>
      <c r="E32" s="40">
        <f>IF(ISNUMBER(E28),SUM(E28:E31),"")</f>
        <v>98</v>
      </c>
      <c r="F32" s="41">
        <f>IF(ISNUMBER(F28),SUM(F28:F31),"")</f>
        <v>8</v>
      </c>
      <c r="G32" s="42">
        <f>IF(ISNUMBER(G28),SUM(G28:G31),"")</f>
        <v>368</v>
      </c>
      <c r="H32" s="73"/>
      <c r="I32" s="115"/>
      <c r="K32" s="116">
        <v>1086</v>
      </c>
      <c r="L32" s="117"/>
      <c r="M32" s="38" t="s">
        <v>13</v>
      </c>
      <c r="N32" s="39">
        <f>IF(ISNUMBER(N28),SUM(N28:N31),"")</f>
        <v>290</v>
      </c>
      <c r="O32" s="40">
        <f>IF(ISNUMBER(O28),SUM(O28:O31),"")</f>
        <v>113</v>
      </c>
      <c r="P32" s="41">
        <f>IF(ISNUMBER(P28),SUM(P28:P31),"")</f>
        <v>9</v>
      </c>
      <c r="Q32" s="42">
        <f>IF(ISNUMBER(Q28),SUM(Q28:Q31),"")</f>
        <v>403</v>
      </c>
      <c r="R32" s="73"/>
      <c r="S32" s="115"/>
    </row>
    <row r="33" spans="1:19" ht="12.75" customHeight="1" thickTop="1">
      <c r="A33" s="120" t="s">
        <v>114</v>
      </c>
      <c r="B33" s="121"/>
      <c r="C33" s="32">
        <v>1</v>
      </c>
      <c r="D33" s="10">
        <v>122</v>
      </c>
      <c r="E33" s="6">
        <v>52</v>
      </c>
      <c r="F33" s="6">
        <v>7</v>
      </c>
      <c r="G33" s="71">
        <f>IF(ISBLANK(D33),"",D33+E33)</f>
        <v>174</v>
      </c>
      <c r="H33" s="8"/>
      <c r="I33" s="4"/>
      <c r="K33" s="120" t="s">
        <v>117</v>
      </c>
      <c r="L33" s="121"/>
      <c r="M33" s="32">
        <v>1</v>
      </c>
      <c r="N33" s="10">
        <v>133</v>
      </c>
      <c r="O33" s="6">
        <v>72</v>
      </c>
      <c r="P33" s="6">
        <v>1</v>
      </c>
      <c r="Q33" s="71">
        <f>IF(ISBLANK(N33),"",N33+O33)</f>
        <v>205</v>
      </c>
      <c r="R33" s="8"/>
      <c r="S33" s="4"/>
    </row>
    <row r="34" spans="1:19" ht="12.75" customHeight="1">
      <c r="A34" s="122"/>
      <c r="B34" s="123"/>
      <c r="C34" s="33">
        <v>2</v>
      </c>
      <c r="D34" s="11">
        <v>120</v>
      </c>
      <c r="E34" s="7">
        <v>35</v>
      </c>
      <c r="F34" s="7">
        <v>13</v>
      </c>
      <c r="G34" s="68">
        <f>IF(ISBLANK(D34),"",D34+E34)</f>
        <v>155</v>
      </c>
      <c r="H34" s="8"/>
      <c r="I34" s="4"/>
      <c r="K34" s="122"/>
      <c r="L34" s="123"/>
      <c r="M34" s="33">
        <v>2</v>
      </c>
      <c r="N34" s="11">
        <v>132</v>
      </c>
      <c r="O34" s="7">
        <v>50</v>
      </c>
      <c r="P34" s="7">
        <v>5</v>
      </c>
      <c r="Q34" s="68">
        <f>IF(ISBLANK(N34),"",N34+O34)</f>
        <v>182</v>
      </c>
      <c r="R34" s="8"/>
      <c r="S34" s="4"/>
    </row>
    <row r="35" spans="1:19" ht="9.75" customHeight="1">
      <c r="A35" s="118" t="s">
        <v>115</v>
      </c>
      <c r="B35" s="119"/>
      <c r="C35" s="34"/>
      <c r="D35" s="35"/>
      <c r="E35" s="35"/>
      <c r="F35" s="35"/>
      <c r="G35" s="69">
        <f>IF(ISBLANK(D35),"",D35+E35)</f>
      </c>
      <c r="H35" s="8"/>
      <c r="I35" s="9"/>
      <c r="K35" s="118" t="s">
        <v>119</v>
      </c>
      <c r="L35" s="119"/>
      <c r="M35" s="34"/>
      <c r="N35" s="35"/>
      <c r="O35" s="35"/>
      <c r="P35" s="35"/>
      <c r="Q35" s="69">
        <f>IF(ISBLANK(N35),"",N35+O35)</f>
      </c>
      <c r="R35" s="8"/>
      <c r="S35" s="9"/>
    </row>
    <row r="36" spans="1:19" ht="9.75" customHeight="1" thickBot="1">
      <c r="A36" s="118"/>
      <c r="B36" s="119"/>
      <c r="C36" s="36"/>
      <c r="D36" s="37"/>
      <c r="E36" s="37"/>
      <c r="F36" s="37"/>
      <c r="G36" s="72">
        <f>IF(ISBLANK(D36),"",D36+E36)</f>
      </c>
      <c r="H36" s="8"/>
      <c r="I36" s="114">
        <f>IF(ISNUMBER(G37),IF(G37&gt;Q37,2,IF(G37=Q37,1,0)),"")</f>
        <v>0</v>
      </c>
      <c r="K36" s="118"/>
      <c r="L36" s="119"/>
      <c r="M36" s="36"/>
      <c r="N36" s="37"/>
      <c r="O36" s="37"/>
      <c r="P36" s="37"/>
      <c r="Q36" s="72">
        <f>IF(ISBLANK(N36),"",N36+O36)</f>
      </c>
      <c r="R36" s="8"/>
      <c r="S36" s="114">
        <f>IF(ISNUMBER(Q37),IF(G37&lt;Q37,2,IF(G37=Q37,1,0)),"")</f>
        <v>2</v>
      </c>
    </row>
    <row r="37" spans="1:19" ht="15.75" customHeight="1" thickBot="1">
      <c r="A37" s="116">
        <v>20405</v>
      </c>
      <c r="B37" s="117"/>
      <c r="C37" s="38" t="s">
        <v>13</v>
      </c>
      <c r="D37" s="39">
        <f>IF(ISNUMBER(D33),SUM(D33:D36),"")</f>
        <v>242</v>
      </c>
      <c r="E37" s="40">
        <f>IF(ISNUMBER(E33),SUM(E33:E36),"")</f>
        <v>87</v>
      </c>
      <c r="F37" s="41">
        <f>IF(ISNUMBER(F33),SUM(F33:F36),"")</f>
        <v>20</v>
      </c>
      <c r="G37" s="42">
        <f>IF(ISNUMBER(G33),SUM(G33:G36),"")</f>
        <v>329</v>
      </c>
      <c r="H37" s="73"/>
      <c r="I37" s="115"/>
      <c r="K37" s="116">
        <v>22478</v>
      </c>
      <c r="L37" s="117"/>
      <c r="M37" s="38" t="s">
        <v>13</v>
      </c>
      <c r="N37" s="39">
        <f>IF(ISNUMBER(N33),SUM(N33:N36),"")</f>
        <v>265</v>
      </c>
      <c r="O37" s="40">
        <f>IF(ISNUMBER(O33),SUM(O33:O36),"")</f>
        <v>122</v>
      </c>
      <c r="P37" s="41">
        <f>IF(ISNUMBER(P33),SUM(P33:P36),"")</f>
        <v>6</v>
      </c>
      <c r="Q37" s="42">
        <f>IF(ISNUMBER(Q33),SUM(Q33:Q36),"")</f>
        <v>387</v>
      </c>
      <c r="R37" s="73"/>
      <c r="S37" s="115"/>
    </row>
    <row r="38" ht="5.25" customHeight="1" thickBot="1" thickTop="1"/>
    <row r="39" spans="1:19" ht="20.25" customHeight="1" thickBot="1">
      <c r="A39" s="44"/>
      <c r="B39" s="45"/>
      <c r="C39" s="46" t="s">
        <v>15</v>
      </c>
      <c r="D39" s="47">
        <f>IF(ISNUMBER(D12),SUM(D12,D17,D22,D27,D32,D37),"")</f>
        <v>1625</v>
      </c>
      <c r="E39" s="48">
        <f>IF(ISNUMBER(E12),SUM(E12,E17,E22,E27,E32,E37),"")</f>
        <v>697</v>
      </c>
      <c r="F39" s="49">
        <f>IF(ISNUMBER(F12),SUM(F12,F17,F22,F27,F32,F37),"")</f>
        <v>59</v>
      </c>
      <c r="G39" s="43">
        <f>IF(ISNUMBER(G12),SUM(G12,G17,G22,G27,G32,G37),"")</f>
        <v>2322</v>
      </c>
      <c r="H39" s="75"/>
      <c r="I39" s="76">
        <f>IF(ISNUMBER(G39),IF(G39&gt;Q39,4,IF(G39=Q39,2,0)),"")</f>
        <v>4</v>
      </c>
      <c r="K39" s="44"/>
      <c r="L39" s="45"/>
      <c r="M39" s="46" t="s">
        <v>15</v>
      </c>
      <c r="N39" s="47">
        <f>IF(ISNUMBER(N12),SUM(N12,N17,N22,N27,N32,N37),"")</f>
        <v>1574</v>
      </c>
      <c r="O39" s="48">
        <f>IF(ISNUMBER(O12),SUM(O12,O17,O22,O27,O32,O37),"")</f>
        <v>595</v>
      </c>
      <c r="P39" s="49">
        <f>IF(ISNUMBER(P12),SUM(P12,P17,P22,P27,P32,P37),"")</f>
        <v>72</v>
      </c>
      <c r="Q39" s="43">
        <f>IF(ISNUMBER(Q12),SUM(Q12,Q17,Q22,Q27,Q32,Q37),"")</f>
        <v>2169</v>
      </c>
      <c r="R39" s="75"/>
      <c r="S39" s="76">
        <f>IF(ISNUMBER(Q39),IF(G39&lt;Q39,4,IF(G39=Q39,2,0)),"")</f>
        <v>0</v>
      </c>
    </row>
    <row r="40" ht="5.25" customHeight="1" thickBot="1"/>
    <row r="41" spans="1:19" ht="21.75" customHeight="1" thickBot="1">
      <c r="A41" s="12"/>
      <c r="B41" s="13" t="s">
        <v>29</v>
      </c>
      <c r="C41" s="113"/>
      <c r="D41" s="113"/>
      <c r="E41" s="113"/>
      <c r="G41" s="111" t="s">
        <v>16</v>
      </c>
      <c r="H41" s="112"/>
      <c r="I41" s="51">
        <f>IF(ISNUMBER(I11),SUM(I11,I16,I21,I26,I31,I36,I39),"")</f>
        <v>12</v>
      </c>
      <c r="K41" s="12"/>
      <c r="L41" s="13" t="s">
        <v>29</v>
      </c>
      <c r="M41" s="113"/>
      <c r="N41" s="113"/>
      <c r="O41" s="113"/>
      <c r="Q41" s="111" t="s">
        <v>16</v>
      </c>
      <c r="R41" s="112"/>
      <c r="S41" s="51">
        <f>IF(ISNUMBER(S11),SUM(S11,S16,S21,S26,S31,S36,S39),"")</f>
        <v>4</v>
      </c>
    </row>
    <row r="42" spans="1:19" ht="20.25" customHeight="1">
      <c r="A42" s="12"/>
      <c r="B42" s="13" t="s">
        <v>30</v>
      </c>
      <c r="C42" s="108"/>
      <c r="D42" s="108"/>
      <c r="E42" s="108"/>
      <c r="F42" s="16"/>
      <c r="G42" s="16"/>
      <c r="H42" s="16"/>
      <c r="I42" s="16"/>
      <c r="J42" s="16"/>
      <c r="K42" s="12"/>
      <c r="L42" s="13" t="s">
        <v>30</v>
      </c>
      <c r="M42" s="108" t="s">
        <v>72</v>
      </c>
      <c r="N42" s="108"/>
      <c r="O42" s="108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109" t="s">
        <v>71</v>
      </c>
      <c r="D43" s="109"/>
      <c r="E43" s="109"/>
      <c r="F43" s="109"/>
      <c r="G43" s="109"/>
      <c r="H43" s="109"/>
      <c r="I43" s="13"/>
      <c r="J43" s="13"/>
      <c r="K43" s="13" t="s">
        <v>33</v>
      </c>
      <c r="L43" s="110"/>
      <c r="M43" s="110"/>
      <c r="N43" s="17"/>
      <c r="O43" s="13" t="s">
        <v>30</v>
      </c>
      <c r="P43" s="154"/>
      <c r="Q43" s="154"/>
      <c r="R43" s="154"/>
      <c r="S43" s="154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150" t="s">
        <v>28</v>
      </c>
      <c r="D46" s="150"/>
      <c r="I46" s="2" t="s">
        <v>19</v>
      </c>
      <c r="J46" s="151">
        <v>18</v>
      </c>
      <c r="K46" s="151"/>
    </row>
    <row r="47" spans="2:19" ht="20.25" customHeight="1">
      <c r="B47" s="2" t="s">
        <v>20</v>
      </c>
      <c r="C47" s="152" t="s">
        <v>54</v>
      </c>
      <c r="D47" s="152"/>
      <c r="I47" s="2" t="s">
        <v>21</v>
      </c>
      <c r="J47" s="153">
        <v>7</v>
      </c>
      <c r="K47" s="153"/>
      <c r="P47" s="2" t="s">
        <v>22</v>
      </c>
      <c r="Q47" s="148">
        <v>42125</v>
      </c>
      <c r="R47" s="149"/>
      <c r="S47" s="149"/>
    </row>
    <row r="48" ht="9.75" customHeight="1"/>
    <row r="49" spans="1:19" ht="15" customHeight="1">
      <c r="A49" s="102" t="s">
        <v>23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4"/>
    </row>
    <row r="50" spans="1:19" ht="90" customHeight="1">
      <c r="A50" s="105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7"/>
    </row>
    <row r="51" ht="5.25" customHeight="1"/>
    <row r="52" spans="1:19" ht="15" customHeight="1">
      <c r="A52" s="145" t="s">
        <v>24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7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81"/>
      <c r="B55" s="82" t="s">
        <v>34</v>
      </c>
      <c r="C55" s="83"/>
      <c r="D55" s="84"/>
      <c r="E55" s="82" t="s">
        <v>35</v>
      </c>
      <c r="F55" s="83"/>
      <c r="G55" s="83"/>
      <c r="H55" s="83"/>
      <c r="I55" s="84"/>
      <c r="J55" s="83"/>
      <c r="K55" s="85"/>
      <c r="L55" s="82" t="s">
        <v>34</v>
      </c>
      <c r="M55" s="83"/>
      <c r="N55" s="84"/>
      <c r="O55" s="82" t="s">
        <v>35</v>
      </c>
      <c r="P55" s="83"/>
      <c r="Q55" s="83"/>
      <c r="R55" s="83"/>
      <c r="S55" s="86"/>
    </row>
    <row r="56" spans="1:19" ht="18" customHeight="1">
      <c r="A56" s="87" t="s">
        <v>68</v>
      </c>
      <c r="B56" s="88" t="s">
        <v>36</v>
      </c>
      <c r="C56" s="89"/>
      <c r="D56" s="92" t="s">
        <v>37</v>
      </c>
      <c r="E56" s="88" t="s">
        <v>36</v>
      </c>
      <c r="F56" s="90"/>
      <c r="G56" s="90"/>
      <c r="H56" s="91"/>
      <c r="I56" s="92" t="s">
        <v>37</v>
      </c>
      <c r="J56" s="90"/>
      <c r="K56" s="92" t="s">
        <v>68</v>
      </c>
      <c r="L56" s="88" t="s">
        <v>36</v>
      </c>
      <c r="M56" s="89"/>
      <c r="N56" s="92" t="s">
        <v>37</v>
      </c>
      <c r="O56" s="88" t="s">
        <v>36</v>
      </c>
      <c r="P56" s="90"/>
      <c r="Q56" s="90"/>
      <c r="R56" s="91"/>
      <c r="S56" s="93" t="s">
        <v>37</v>
      </c>
    </row>
    <row r="57" spans="1:19" ht="18" customHeight="1">
      <c r="A57" s="77"/>
      <c r="B57" s="142"/>
      <c r="C57" s="143"/>
      <c r="D57" s="78"/>
      <c r="E57" s="142"/>
      <c r="F57" s="144"/>
      <c r="G57" s="144"/>
      <c r="H57" s="143"/>
      <c r="I57" s="78"/>
      <c r="J57" s="21"/>
      <c r="K57" s="79"/>
      <c r="L57" s="142"/>
      <c r="M57" s="143"/>
      <c r="N57" s="78"/>
      <c r="O57" s="142"/>
      <c r="P57" s="144"/>
      <c r="Q57" s="144"/>
      <c r="R57" s="143"/>
      <c r="S57" s="80"/>
    </row>
    <row r="58" spans="1:19" ht="18" customHeight="1">
      <c r="A58" s="25"/>
      <c r="B58" s="155"/>
      <c r="C58" s="156"/>
      <c r="D58" s="26"/>
      <c r="E58" s="155"/>
      <c r="F58" s="157"/>
      <c r="G58" s="157"/>
      <c r="H58" s="156"/>
      <c r="I58" s="26"/>
      <c r="J58" s="21"/>
      <c r="K58" s="27"/>
      <c r="L58" s="155"/>
      <c r="M58" s="156"/>
      <c r="N58" s="26"/>
      <c r="O58" s="155"/>
      <c r="P58" s="157"/>
      <c r="Q58" s="157"/>
      <c r="R58" s="156"/>
      <c r="S58" s="28"/>
    </row>
    <row r="59" spans="1:19" ht="11.2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1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96" t="s">
        <v>25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8"/>
    </row>
    <row r="62" spans="1:19" ht="90" customHeight="1">
      <c r="A62" s="99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1"/>
    </row>
    <row r="63" ht="5.25" customHeight="1"/>
    <row r="64" spans="1:19" ht="15" customHeight="1">
      <c r="A64" s="102" t="s">
        <v>26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4"/>
    </row>
    <row r="65" spans="1:19" ht="90" customHeight="1">
      <c r="A65" s="105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7"/>
    </row>
    <row r="66" spans="1:8" ht="30" customHeight="1">
      <c r="A66" s="94" t="s">
        <v>27</v>
      </c>
      <c r="B66" s="94"/>
      <c r="C66" s="95"/>
      <c r="D66" s="95"/>
      <c r="E66" s="95"/>
      <c r="F66" s="95"/>
      <c r="G66" s="95"/>
      <c r="H66" s="95"/>
    </row>
    <row r="67" spans="11:16" ht="12.75">
      <c r="K67" s="52" t="s">
        <v>39</v>
      </c>
      <c r="L67" s="53" t="s">
        <v>73</v>
      </c>
      <c r="M67" s="54"/>
      <c r="N67" s="54"/>
      <c r="O67" s="53" t="s">
        <v>63</v>
      </c>
      <c r="P67" s="55"/>
    </row>
    <row r="68" spans="11:16" ht="12.75">
      <c r="K68" s="52" t="s">
        <v>41</v>
      </c>
      <c r="L68" s="53" t="s">
        <v>79</v>
      </c>
      <c r="M68" s="54"/>
      <c r="N68" s="54"/>
      <c r="O68" s="53" t="s">
        <v>64</v>
      </c>
      <c r="P68" s="55"/>
    </row>
    <row r="69" spans="11:16" ht="12.75">
      <c r="K69" s="52" t="s">
        <v>28</v>
      </c>
      <c r="L69" s="53" t="s">
        <v>94</v>
      </c>
      <c r="M69" s="54"/>
      <c r="N69" s="54"/>
      <c r="O69" s="53" t="s">
        <v>86</v>
      </c>
      <c r="P69" s="55"/>
    </row>
    <row r="70" spans="11:16" ht="12.75">
      <c r="K70" s="52" t="s">
        <v>42</v>
      </c>
      <c r="L70" s="53" t="s">
        <v>89</v>
      </c>
      <c r="M70" s="54"/>
      <c r="N70" s="54"/>
      <c r="O70" s="53" t="s">
        <v>80</v>
      </c>
      <c r="P70" s="55"/>
    </row>
    <row r="71" spans="11:16" ht="12.75">
      <c r="K71" s="52" t="s">
        <v>40</v>
      </c>
      <c r="L71" s="53" t="s">
        <v>77</v>
      </c>
      <c r="M71" s="54"/>
      <c r="N71" s="54"/>
      <c r="O71" s="53" t="s">
        <v>69</v>
      </c>
      <c r="P71" s="55"/>
    </row>
    <row r="72" spans="11:16" ht="12.75">
      <c r="K72" s="52" t="s">
        <v>43</v>
      </c>
      <c r="L72" s="53" t="s">
        <v>74</v>
      </c>
      <c r="M72" s="54"/>
      <c r="N72" s="54"/>
      <c r="O72" s="53" t="s">
        <v>65</v>
      </c>
      <c r="P72" s="55"/>
    </row>
    <row r="73" spans="11:16" ht="12.75">
      <c r="K73" s="52" t="s">
        <v>44</v>
      </c>
      <c r="L73" s="53" t="s">
        <v>85</v>
      </c>
      <c r="M73" s="54"/>
      <c r="N73" s="54"/>
      <c r="O73" s="53" t="s">
        <v>82</v>
      </c>
      <c r="P73" s="55"/>
    </row>
    <row r="74" spans="11:16" ht="12.75">
      <c r="K74" s="52" t="s">
        <v>45</v>
      </c>
      <c r="L74" s="53" t="s">
        <v>75</v>
      </c>
      <c r="M74" s="54"/>
      <c r="N74" s="54"/>
      <c r="O74" s="53" t="s">
        <v>81</v>
      </c>
      <c r="P74" s="55"/>
    </row>
    <row r="75" spans="11:16" ht="12.75">
      <c r="K75" s="52" t="s">
        <v>46</v>
      </c>
      <c r="L75" s="53" t="s">
        <v>88</v>
      </c>
      <c r="M75" s="54"/>
      <c r="N75" s="54"/>
      <c r="O75" s="53" t="s">
        <v>70</v>
      </c>
      <c r="P75" s="55"/>
    </row>
    <row r="76" spans="11:16" ht="12.75">
      <c r="K76" s="52" t="s">
        <v>47</v>
      </c>
      <c r="L76" s="53" t="s">
        <v>84</v>
      </c>
      <c r="M76" s="54"/>
      <c r="N76" s="54"/>
      <c r="O76" s="53" t="s">
        <v>96</v>
      </c>
      <c r="P76" s="55"/>
    </row>
    <row r="77" spans="11:16" ht="12.75">
      <c r="K77" s="52" t="s">
        <v>48</v>
      </c>
      <c r="L77" s="53" t="s">
        <v>87</v>
      </c>
      <c r="M77" s="54"/>
      <c r="N77" s="54"/>
      <c r="O77" s="53" t="s">
        <v>67</v>
      </c>
      <c r="P77" s="55"/>
    </row>
    <row r="78" spans="11:16" ht="12.75">
      <c r="K78" s="52" t="s">
        <v>49</v>
      </c>
      <c r="L78" s="53" t="s">
        <v>95</v>
      </c>
      <c r="M78" s="54"/>
      <c r="N78" s="54"/>
      <c r="O78" s="53" t="s">
        <v>82</v>
      </c>
      <c r="P78" s="55"/>
    </row>
    <row r="79" spans="11:16" ht="12.75">
      <c r="K79" s="52" t="s">
        <v>50</v>
      </c>
      <c r="L79" s="53" t="s">
        <v>76</v>
      </c>
      <c r="M79" s="54"/>
      <c r="N79" s="54"/>
      <c r="O79" s="53" t="s">
        <v>83</v>
      </c>
      <c r="P79" s="55"/>
    </row>
    <row r="80" spans="11:16" ht="12.75">
      <c r="K80" s="52" t="s">
        <v>51</v>
      </c>
      <c r="L80" s="53" t="s">
        <v>78</v>
      </c>
      <c r="M80" s="54"/>
      <c r="N80" s="54"/>
      <c r="O80" s="53" t="s">
        <v>66</v>
      </c>
      <c r="P80" s="55"/>
    </row>
    <row r="81" spans="11:16" ht="12.75">
      <c r="K81" s="52" t="s">
        <v>52</v>
      </c>
      <c r="L81" s="53" t="s">
        <v>90</v>
      </c>
      <c r="M81" s="54"/>
      <c r="N81" s="54"/>
      <c r="O81" s="53" t="s">
        <v>91</v>
      </c>
      <c r="P81" s="55"/>
    </row>
    <row r="82" spans="11:16" ht="12.75">
      <c r="K82" s="52" t="s">
        <v>53</v>
      </c>
      <c r="L82" s="53" t="s">
        <v>92</v>
      </c>
      <c r="M82" s="54"/>
      <c r="N82" s="54"/>
      <c r="O82" s="53" t="s">
        <v>93</v>
      </c>
      <c r="P82" s="55"/>
    </row>
    <row r="83" spans="11:16" ht="12.75">
      <c r="K83" s="52" t="s">
        <v>54</v>
      </c>
      <c r="L83" s="56"/>
      <c r="M83" s="56"/>
      <c r="N83" s="56"/>
      <c r="O83" s="53"/>
      <c r="P83" s="55"/>
    </row>
    <row r="84" spans="11:16" ht="12.75">
      <c r="K84" s="52" t="s">
        <v>55</v>
      </c>
      <c r="L84" s="56"/>
      <c r="M84" s="56"/>
      <c r="N84" s="56"/>
      <c r="O84" s="53"/>
      <c r="P84" s="55"/>
    </row>
    <row r="85" spans="11:16" ht="12.75">
      <c r="K85" s="52" t="s">
        <v>56</v>
      </c>
      <c r="L85" s="56"/>
      <c r="M85" s="56"/>
      <c r="N85" s="56"/>
      <c r="O85" s="53"/>
      <c r="P85" s="55"/>
    </row>
    <row r="86" spans="11:16" ht="12.75">
      <c r="K86" s="52" t="s">
        <v>57</v>
      </c>
      <c r="L86" s="56"/>
      <c r="M86" s="56"/>
      <c r="N86" s="56"/>
      <c r="O86" s="53"/>
      <c r="P86" s="55"/>
    </row>
    <row r="87" spans="11:16" ht="12.75">
      <c r="K87" s="52" t="s">
        <v>58</v>
      </c>
      <c r="L87" s="56"/>
      <c r="M87" s="56"/>
      <c r="N87" s="56"/>
      <c r="O87" s="53"/>
      <c r="P87" s="55"/>
    </row>
    <row r="88" spans="11:16" ht="12.75">
      <c r="K88" s="52" t="s">
        <v>59</v>
      </c>
      <c r="L88" s="56"/>
      <c r="M88" s="56"/>
      <c r="N88" s="56"/>
      <c r="O88" s="56"/>
      <c r="P88" s="56"/>
    </row>
    <row r="89" spans="11:16" ht="12.75">
      <c r="K89" s="52" t="s">
        <v>60</v>
      </c>
      <c r="L89" s="56"/>
      <c r="M89" s="56"/>
      <c r="N89" s="56"/>
      <c r="O89" s="56"/>
      <c r="P89" s="56"/>
    </row>
    <row r="90" spans="11:16" ht="12.75">
      <c r="K90" s="52" t="s">
        <v>61</v>
      </c>
      <c r="L90" s="56"/>
      <c r="M90" s="56"/>
      <c r="N90" s="56"/>
      <c r="O90" s="56"/>
      <c r="P90" s="56"/>
    </row>
    <row r="91" spans="11:16" ht="12.75">
      <c r="K91" s="52" t="s">
        <v>62</v>
      </c>
      <c r="L91" s="56"/>
      <c r="M91" s="56"/>
      <c r="N91" s="56"/>
      <c r="O91" s="56"/>
      <c r="P91" s="56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B58:C58"/>
    <mergeCell ref="E58:H58"/>
    <mergeCell ref="L58:M58"/>
    <mergeCell ref="O58:R58"/>
    <mergeCell ref="A8:B9"/>
    <mergeCell ref="A20:B21"/>
    <mergeCell ref="A25:B26"/>
    <mergeCell ref="A23:B24"/>
    <mergeCell ref="A18:B19"/>
    <mergeCell ref="A13:B14"/>
    <mergeCell ref="A15:B16"/>
    <mergeCell ref="A17:B17"/>
    <mergeCell ref="A22:B22"/>
    <mergeCell ref="A10:B11"/>
    <mergeCell ref="A12:B12"/>
    <mergeCell ref="C42:E42"/>
    <mergeCell ref="B57:C57"/>
    <mergeCell ref="E57:H57"/>
    <mergeCell ref="L57:M57"/>
    <mergeCell ref="O57:R57"/>
    <mergeCell ref="A37:B3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P43:S43"/>
    <mergeCell ref="A35:B36"/>
    <mergeCell ref="A33:B34"/>
    <mergeCell ref="A32:B32"/>
    <mergeCell ref="A30:B31"/>
    <mergeCell ref="A28:B29"/>
    <mergeCell ref="A27:B27"/>
    <mergeCell ref="C5:C6"/>
    <mergeCell ref="L1:N1"/>
    <mergeCell ref="O1:P1"/>
    <mergeCell ref="N5:Q5"/>
    <mergeCell ref="D5:G5"/>
    <mergeCell ref="A6:B6"/>
    <mergeCell ref="A5:B5"/>
    <mergeCell ref="K5:L5"/>
    <mergeCell ref="K6:L6"/>
    <mergeCell ref="M5:M6"/>
    <mergeCell ref="K8:L9"/>
    <mergeCell ref="Q1:S1"/>
    <mergeCell ref="B3:I3"/>
    <mergeCell ref="B1:C2"/>
    <mergeCell ref="D1:I1"/>
    <mergeCell ref="L3:S3"/>
    <mergeCell ref="K22:L22"/>
    <mergeCell ref="K23:L24"/>
    <mergeCell ref="S11:S12"/>
    <mergeCell ref="I11:I12"/>
    <mergeCell ref="K13:L14"/>
    <mergeCell ref="K12:L12"/>
    <mergeCell ref="K10:L11"/>
    <mergeCell ref="S16:S17"/>
    <mergeCell ref="S21:S22"/>
    <mergeCell ref="K15:L16"/>
    <mergeCell ref="K17:L17"/>
    <mergeCell ref="I21:I22"/>
    <mergeCell ref="I16:I17"/>
    <mergeCell ref="K18:L19"/>
    <mergeCell ref="K20:L21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K33:L34"/>
    <mergeCell ref="K28:L29"/>
    <mergeCell ref="K27:L27"/>
    <mergeCell ref="K25:L26"/>
    <mergeCell ref="M42:O42"/>
    <mergeCell ref="C43:H43"/>
    <mergeCell ref="L43:M43"/>
    <mergeCell ref="G41:H41"/>
    <mergeCell ref="C41:E41"/>
    <mergeCell ref="A66:B66"/>
    <mergeCell ref="C66:H66"/>
    <mergeCell ref="A61:S61"/>
    <mergeCell ref="A62:S62"/>
    <mergeCell ref="A64:S64"/>
    <mergeCell ref="A65:S65"/>
  </mergeCells>
  <dataValidations count="6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dráhu" sqref="L1:N1">
      <formula1>$O$67:$O$87</formula1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E5" sqref="E5"/>
    </sheetView>
  </sheetViews>
  <sheetFormatPr defaultColWidth="9.00390625" defaultRowHeight="12.75"/>
  <sheetData>
    <row r="1" spans="1:2" ht="12.75">
      <c r="A1" s="120" t="s">
        <v>103</v>
      </c>
      <c r="B1" s="121"/>
    </row>
    <row r="2" spans="1:2" ht="12.75">
      <c r="A2" s="122"/>
      <c r="B2" s="123"/>
    </row>
    <row r="3" spans="1:2" ht="12.75">
      <c r="A3" s="118" t="s">
        <v>104</v>
      </c>
      <c r="B3" s="119"/>
    </row>
    <row r="4" spans="1:2" ht="12.75">
      <c r="A4" s="118"/>
      <c r="B4" s="119"/>
    </row>
    <row r="5" spans="1:5" ht="15" thickBot="1">
      <c r="A5" s="116">
        <v>20150</v>
      </c>
      <c r="B5" s="158"/>
      <c r="E5">
        <f>98-25</f>
        <v>73</v>
      </c>
    </row>
    <row r="6" spans="1:2" ht="13.5" thickTop="1">
      <c r="A6" s="120" t="s">
        <v>97</v>
      </c>
      <c r="B6" s="121"/>
    </row>
    <row r="7" spans="1:2" ht="12.75">
      <c r="A7" s="122"/>
      <c r="B7" s="123"/>
    </row>
    <row r="8" spans="1:2" ht="12.75">
      <c r="A8" s="118" t="s">
        <v>98</v>
      </c>
      <c r="B8" s="119"/>
    </row>
    <row r="9" spans="1:2" ht="12.75">
      <c r="A9" s="118"/>
      <c r="B9" s="119"/>
    </row>
    <row r="10" spans="1:2" ht="15" thickBot="1">
      <c r="A10" s="116">
        <v>20144</v>
      </c>
      <c r="B10" s="117"/>
    </row>
    <row r="11" spans="1:2" ht="13.5" thickTop="1">
      <c r="A11" s="120" t="s">
        <v>99</v>
      </c>
      <c r="B11" s="121"/>
    </row>
    <row r="12" spans="1:2" ht="12.75">
      <c r="A12" s="122"/>
      <c r="B12" s="123"/>
    </row>
    <row r="13" spans="1:2" ht="12.75">
      <c r="A13" s="118" t="s">
        <v>100</v>
      </c>
      <c r="B13" s="119"/>
    </row>
    <row r="14" spans="1:2" ht="12.75">
      <c r="A14" s="118"/>
      <c r="B14" s="119"/>
    </row>
    <row r="15" spans="1:2" ht="15" thickBot="1">
      <c r="A15" s="116">
        <v>20143</v>
      </c>
      <c r="B15" s="117"/>
    </row>
    <row r="16" spans="1:2" ht="13.5" thickTop="1">
      <c r="A16" s="120"/>
      <c r="B16" s="121"/>
    </row>
    <row r="17" spans="1:2" ht="12.75">
      <c r="A17" s="122"/>
      <c r="B17" s="123"/>
    </row>
    <row r="18" spans="1:2" ht="12.75">
      <c r="A18" s="118"/>
      <c r="B18" s="119"/>
    </row>
    <row r="19" spans="1:2" ht="12.75">
      <c r="A19" s="118"/>
      <c r="B19" s="119"/>
    </row>
    <row r="20" spans="1:2" ht="15" thickBot="1">
      <c r="A20" s="116"/>
      <c r="B20" s="158"/>
    </row>
    <row r="21" spans="1:2" ht="13.5" thickTop="1">
      <c r="A21" s="120"/>
      <c r="B21" s="121"/>
    </row>
    <row r="22" spans="1:2" ht="12.75">
      <c r="A22" s="122"/>
      <c r="B22" s="123"/>
    </row>
    <row r="23" spans="1:2" ht="12.75">
      <c r="A23" s="118"/>
      <c r="B23" s="119"/>
    </row>
    <row r="24" spans="1:2" ht="12.75">
      <c r="A24" s="118"/>
      <c r="B24" s="119"/>
    </row>
    <row r="25" spans="1:2" ht="15" thickBot="1">
      <c r="A25" s="116"/>
      <c r="B25" s="117"/>
    </row>
    <row r="26" spans="1:2" ht="13.5" thickTop="1">
      <c r="A26" s="120" t="s">
        <v>101</v>
      </c>
      <c r="B26" s="121"/>
    </row>
    <row r="27" spans="1:2" ht="12.75">
      <c r="A27" s="122"/>
      <c r="B27" s="123"/>
    </row>
    <row r="28" spans="1:2" ht="12.75">
      <c r="A28" s="118" t="s">
        <v>102</v>
      </c>
      <c r="B28" s="119"/>
    </row>
    <row r="29" spans="1:2" ht="12.75">
      <c r="A29" s="118"/>
      <c r="B29" s="119"/>
    </row>
    <row r="30" spans="1:2" ht="15" thickBot="1">
      <c r="A30" s="116">
        <v>20149</v>
      </c>
      <c r="B30" s="117"/>
    </row>
    <row r="31" ht="13.5" thickTop="1"/>
  </sheetData>
  <sheetProtection/>
  <mergeCells count="18">
    <mergeCell ref="A10:B10"/>
    <mergeCell ref="A1:B2"/>
    <mergeCell ref="A3:B4"/>
    <mergeCell ref="A5:B5"/>
    <mergeCell ref="A6:B7"/>
    <mergeCell ref="A8:B9"/>
    <mergeCell ref="A30:B30"/>
    <mergeCell ref="A11:B12"/>
    <mergeCell ref="A13:B14"/>
    <mergeCell ref="A15:B15"/>
    <mergeCell ref="A16:B17"/>
    <mergeCell ref="A18:B19"/>
    <mergeCell ref="A20:B20"/>
    <mergeCell ref="A21:B22"/>
    <mergeCell ref="A23:B24"/>
    <mergeCell ref="A25:B25"/>
    <mergeCell ref="A26:B27"/>
    <mergeCell ref="A28:B29"/>
  </mergeCells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Plachý Pavel Ing.</cp:lastModifiedBy>
  <cp:lastPrinted>2017-02-07T20:40:34Z</cp:lastPrinted>
  <dcterms:created xsi:type="dcterms:W3CDTF">2003-07-11T21:46:55Z</dcterms:created>
  <dcterms:modified xsi:type="dcterms:W3CDTF">2017-03-03T07:22:09Z</dcterms:modified>
  <cp:category/>
  <cp:version/>
  <cp:contentType/>
  <cp:contentStatus/>
</cp:coreProperties>
</file>